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520" windowHeight="8445" activeTab="0"/>
  </bookViews>
  <sheets>
    <sheet name="ultra m" sheetId="1" r:id="rId1"/>
    <sheet name="ultra ž" sheetId="2" r:id="rId2"/>
    <sheet name="super-planinarska m" sheetId="3" r:id="rId3"/>
    <sheet name="super-planinarska ž" sheetId="4" r:id="rId4"/>
    <sheet name="planinarska ž" sheetId="5" r:id="rId5"/>
    <sheet name="planinarska m" sheetId="6" r:id="rId6"/>
    <sheet name="jogging ž" sheetId="7" r:id="rId7"/>
    <sheet name="jogging m" sheetId="8" r:id="rId8"/>
    <sheet name="Bodovna tablica" sheetId="9" r:id="rId9"/>
  </sheets>
  <definedNames/>
  <calcPr fullCalcOnLoad="1"/>
</workbook>
</file>

<file path=xl/sharedStrings.xml><?xml version="1.0" encoding="utf-8"?>
<sst xmlns="http://schemas.openxmlformats.org/spreadsheetml/2006/main" count="847" uniqueCount="375">
  <si>
    <t>Bačkov Pavao</t>
  </si>
  <si>
    <t>M</t>
  </si>
  <si>
    <t>Bojić Neno</t>
  </si>
  <si>
    <t>Bojić Sandra</t>
  </si>
  <si>
    <t>Burić Josip</t>
  </si>
  <si>
    <t>Franić Igor</t>
  </si>
  <si>
    <t>Gačić Zoran</t>
  </si>
  <si>
    <t>Iglič Klemen</t>
  </si>
  <si>
    <t>Ivelić Sanja</t>
  </si>
  <si>
    <t>Ž</t>
  </si>
  <si>
    <t>Karoly Bruna</t>
  </si>
  <si>
    <t>Klarić Kristinka</t>
  </si>
  <si>
    <t>Klarić Marko</t>
  </si>
  <si>
    <t>Kostelac Marijana</t>
  </si>
  <si>
    <t>Lesjak Sonja</t>
  </si>
  <si>
    <t>Maras Juraj</t>
  </si>
  <si>
    <t>Meštrić Mladen</t>
  </si>
  <si>
    <t>Mrđen Anna</t>
  </si>
  <si>
    <t xml:space="preserve">Muknsnabl Josef </t>
  </si>
  <si>
    <t>Obrenović Slobodan</t>
  </si>
  <si>
    <t>Paliska Sanja</t>
  </si>
  <si>
    <t>Petak Kaučić Irena</t>
  </si>
  <si>
    <t>Petanjek Vanda</t>
  </si>
  <si>
    <t>Vlašić Ema</t>
  </si>
  <si>
    <t>Vlašić Vedran</t>
  </si>
  <si>
    <t>Vodopija Goran</t>
  </si>
  <si>
    <t>Aličelebić Ahmed</t>
  </si>
  <si>
    <t>Bačić Ivica</t>
  </si>
  <si>
    <t>Bašić Samir</t>
  </si>
  <si>
    <t>Beblek Ana</t>
  </si>
  <si>
    <t>Benović Vedran</t>
  </si>
  <si>
    <t>Benussi Hrvoje</t>
  </si>
  <si>
    <t>Berak Dario</t>
  </si>
  <si>
    <t>Božajić Danijel</t>
  </si>
  <si>
    <t>Budinšćak Tomislav</t>
  </si>
  <si>
    <t>Ciković Dean</t>
  </si>
  <si>
    <t>Čerkez Ninoslav</t>
  </si>
  <si>
    <t>Ćulibrk Mladenka</t>
  </si>
  <si>
    <t>Ćurić Ivan</t>
  </si>
  <si>
    <t>Ćurić Mate</t>
  </si>
  <si>
    <t>Derežić Nikola</t>
  </si>
  <si>
    <t>Dimnjaković Domagoj</t>
  </si>
  <si>
    <t>Domijan Peran Dominika</t>
  </si>
  <si>
    <t>Đurek Tea</t>
  </si>
  <si>
    <t>Ercegović Ante</t>
  </si>
  <si>
    <t>Fabijanić Danijel</t>
  </si>
  <si>
    <t>Friščić Dinko</t>
  </si>
  <si>
    <t>Furač Vladimir</t>
  </si>
  <si>
    <t>Gracin Antonio</t>
  </si>
  <si>
    <t>Grubiša Željko</t>
  </si>
  <si>
    <t>Hribar Anica</t>
  </si>
  <si>
    <t>Jagodić Jadranko</t>
  </si>
  <si>
    <t>Janež Nina</t>
  </si>
  <si>
    <t>Janžek Dražen</t>
  </si>
  <si>
    <t>Jonjić Siniša</t>
  </si>
  <si>
    <t>Jordanić Mislav</t>
  </si>
  <si>
    <t>Jurković Darko</t>
  </si>
  <si>
    <t>Karagić Marko</t>
  </si>
  <si>
    <t>Kardinar Saša</t>
  </si>
  <si>
    <t>Kaučić Mislav</t>
  </si>
  <si>
    <t>Klarić Darko</t>
  </si>
  <si>
    <t>Knez Ivan</t>
  </si>
  <si>
    <t xml:space="preserve">Knez Nikša </t>
  </si>
  <si>
    <t>Kozin Marko</t>
  </si>
  <si>
    <t>Krstatić Slavko</t>
  </si>
  <si>
    <t>Levarda Frederik</t>
  </si>
  <si>
    <t xml:space="preserve">Levarda Vjekoslav </t>
  </si>
  <si>
    <t>Lončarić Tomislav</t>
  </si>
  <si>
    <t>Lucrezia Meštrov</t>
  </si>
  <si>
    <t>Markulin Krunoslav</t>
  </si>
  <si>
    <t>Marušić Domagoj</t>
  </si>
  <si>
    <t>Masnić Lovre</t>
  </si>
  <si>
    <t>Masnić Stipe</t>
  </si>
  <si>
    <t>Matić Željko</t>
  </si>
  <si>
    <t>Meštrović Davorin</t>
  </si>
  <si>
    <t>Mikšaj Matijas</t>
  </si>
  <si>
    <t>Milat Srećko</t>
  </si>
  <si>
    <t>Milinković Josip</t>
  </si>
  <si>
    <t>Mioković Mile</t>
  </si>
  <si>
    <t>Mirošević Danijela</t>
  </si>
  <si>
    <t>Mišković Petar</t>
  </si>
  <si>
    <t>Mucko Juraj</t>
  </si>
  <si>
    <t>Mužak Romano</t>
  </si>
  <si>
    <t>Nikolić Predrag</t>
  </si>
  <si>
    <t>Noršić Velimir</t>
  </si>
  <si>
    <t>Novoselić Dario</t>
  </si>
  <si>
    <t>Očić Mario</t>
  </si>
  <si>
    <t>Olip Ivo</t>
  </si>
  <si>
    <t>Pacak Goran</t>
  </si>
  <si>
    <t>Pažek Milan</t>
  </si>
  <si>
    <t>Perica Joso</t>
  </si>
  <si>
    <t>Perić Vladimir</t>
  </si>
  <si>
    <t>Pintar Krunoslav</t>
  </si>
  <si>
    <t>Pletikosa Marko</t>
  </si>
  <si>
    <t>Pongrac Branimir</t>
  </si>
  <si>
    <t>Pongrac Hrvoje</t>
  </si>
  <si>
    <t>Premer Ivan</t>
  </si>
  <si>
    <t>Puharić Samo</t>
  </si>
  <si>
    <t>Rajić Žana</t>
  </si>
  <si>
    <t>Rogina Damir</t>
  </si>
  <si>
    <t>Roso Zoran</t>
  </si>
  <si>
    <t>Roža Zvonimir</t>
  </si>
  <si>
    <t>Sarić Viktor</t>
  </si>
  <si>
    <t>Smoljanović Domagoj</t>
  </si>
  <si>
    <t>Sopina Krešo</t>
  </si>
  <si>
    <t>Srđan Milanja</t>
  </si>
  <si>
    <t>Starčević Marko</t>
  </si>
  <si>
    <t>Svetina Zdenko</t>
  </si>
  <si>
    <t>Šalković Ivo</t>
  </si>
  <si>
    <t>Šandrk Ante</t>
  </si>
  <si>
    <t>Šer Vedran</t>
  </si>
  <si>
    <t>Škrlec Tomislav</t>
  </si>
  <si>
    <t>Škrljak Maja</t>
  </si>
  <si>
    <t>Šojat Marina</t>
  </si>
  <si>
    <t>Tekerin Mario</t>
  </si>
  <si>
    <t>Torbašinović Hrvoje</t>
  </si>
  <si>
    <t>Trs Ivan</t>
  </si>
  <si>
    <t>Vavro Tomislav</t>
  </si>
  <si>
    <t>Vičić Davor</t>
  </si>
  <si>
    <t>Vukelić Mile</t>
  </si>
  <si>
    <t>Dobrić Vladimir</t>
  </si>
  <si>
    <t>Dobrić Slaven</t>
  </si>
  <si>
    <t>Šlezak Andrija</t>
  </si>
  <si>
    <t>Kuprešak Ivan</t>
  </si>
  <si>
    <t>Patačko Slavko</t>
  </si>
  <si>
    <t>Marasović Marin</t>
  </si>
  <si>
    <t>Zaplotnik Maja</t>
  </si>
  <si>
    <t>Boltež Iztok</t>
  </si>
  <si>
    <t>Super planinarska - 45km</t>
  </si>
  <si>
    <t>VELEBIT</t>
  </si>
  <si>
    <t>Antolković Ana</t>
  </si>
  <si>
    <t>Arh Iglič Irena</t>
  </si>
  <si>
    <t>Babić Sunčica</t>
  </si>
  <si>
    <t>Baković Tomislav</t>
  </si>
  <si>
    <t>Banić Robert</t>
  </si>
  <si>
    <t>Barkić Ivan</t>
  </si>
  <si>
    <t>Bartolović Tomislav</t>
  </si>
  <si>
    <t>Beban Ante</t>
  </si>
  <si>
    <t>Besak Zoran</t>
  </si>
  <si>
    <t>Blažević David</t>
  </si>
  <si>
    <t>Bortas Suzana</t>
  </si>
  <si>
    <t>Brko Nadalina</t>
  </si>
  <si>
    <t>Buždon Dominik</t>
  </si>
  <si>
    <t>Cimerman Bernarda</t>
  </si>
  <si>
    <t>Černeka Elvis</t>
  </si>
  <si>
    <t>Čokor Goran</t>
  </si>
  <si>
    <t>Čondić-Jurkić Karmen</t>
  </si>
  <si>
    <t>Derežić Andrija</t>
  </si>
  <si>
    <t>Derežić Martina</t>
  </si>
  <si>
    <t>Deur Koraljka</t>
  </si>
  <si>
    <t>Dobričević Lucija</t>
  </si>
  <si>
    <t>Draščić Andrea</t>
  </si>
  <si>
    <t>Draščić Dragan</t>
  </si>
  <si>
    <t>Družeta Toni</t>
  </si>
  <si>
    <t>Đurinec Irena</t>
  </si>
  <si>
    <t>Favro Dubravka</t>
  </si>
  <si>
    <t>Fernežir Zvonimir</t>
  </si>
  <si>
    <t>Fleković Luka</t>
  </si>
  <si>
    <t>Galinec Tihana</t>
  </si>
  <si>
    <t>Glavočić Zoran</t>
  </si>
  <si>
    <t>Gobec Damir</t>
  </si>
  <si>
    <t>Gobec Ivana</t>
  </si>
  <si>
    <t>Grijaković Predrag</t>
  </si>
  <si>
    <t>Grijaković Uglješa</t>
  </si>
  <si>
    <t>Habjanec Goran</t>
  </si>
  <si>
    <t>Horvat Domagoj</t>
  </si>
  <si>
    <t>Hreljević Goran</t>
  </si>
  <si>
    <t>Hrvatin Paolo</t>
  </si>
  <si>
    <t>Huzanić Hrvoje</t>
  </si>
  <si>
    <t>Jakovljević Darija</t>
  </si>
  <si>
    <t>Janko Radovan Vesna</t>
  </si>
  <si>
    <t>Janžek Smiljana</t>
  </si>
  <si>
    <t>Jasika Sanja</t>
  </si>
  <si>
    <t>Jerković Hrvoje</t>
  </si>
  <si>
    <t>Juranić Nikola</t>
  </si>
  <si>
    <t>Jurcan Andrea</t>
  </si>
  <si>
    <t>Kekić Đani</t>
  </si>
  <si>
    <t>Klemenčić Goran</t>
  </si>
  <si>
    <t>Kolarek Branko</t>
  </si>
  <si>
    <t>Kordej Dražen</t>
  </si>
  <si>
    <t>Lovrić Ivana</t>
  </si>
  <si>
    <t>Lovrić Ivo</t>
  </si>
  <si>
    <t>Ljubičić Gorana</t>
  </si>
  <si>
    <t>Ljubić Renato</t>
  </si>
  <si>
    <t>Maglić Ivo</t>
  </si>
  <si>
    <t>Malbaša Dujo</t>
  </si>
  <si>
    <t>Mandić Davor</t>
  </si>
  <si>
    <t>Marić Daniel</t>
  </si>
  <si>
    <t>Mastrović Marko</t>
  </si>
  <si>
    <t>Mastrović Vlasta</t>
  </si>
  <si>
    <t>Matko Vlasta</t>
  </si>
  <si>
    <t>Medini Nenad</t>
  </si>
  <si>
    <t>Mihaljević Mirela</t>
  </si>
  <si>
    <t>Naranđa Dubravka</t>
  </si>
  <si>
    <t>Nikles Andrej</t>
  </si>
  <si>
    <t>Novak Ivana</t>
  </si>
  <si>
    <t>Novakovič Lucija</t>
  </si>
  <si>
    <t>Novaković Davor</t>
  </si>
  <si>
    <t>Paj Boris</t>
  </si>
  <si>
    <t>Pavletić Ivan</t>
  </si>
  <si>
    <t>Perić Mirjana</t>
  </si>
  <si>
    <t>Perić Trpimir</t>
  </si>
  <si>
    <t>Petravić Juraj</t>
  </si>
  <si>
    <t>Pliskovac Ivor</t>
  </si>
  <si>
    <t>Podgorski Jasminka</t>
  </si>
  <si>
    <t>Podnar Ivana</t>
  </si>
  <si>
    <t>Prodanović Goran</t>
  </si>
  <si>
    <t>Rabar Dijana</t>
  </si>
  <si>
    <t>Radulić Ana</t>
  </si>
  <si>
    <t>Rajić Ivana</t>
  </si>
  <si>
    <t xml:space="preserve">Renić Ivan </t>
  </si>
  <si>
    <t>Rosandić Jelena</t>
  </si>
  <si>
    <t xml:space="preserve">Rotkvić Luka </t>
  </si>
  <si>
    <t>Ružman Branković Anita</t>
  </si>
  <si>
    <t>Sabljak Milivoj</t>
  </si>
  <si>
    <t>Sabljak Ornela</t>
  </si>
  <si>
    <t>Sappe Lana</t>
  </si>
  <si>
    <t>Sarić Sunčana</t>
  </si>
  <si>
    <t>Sirotić Patrik</t>
  </si>
  <si>
    <t>Smolčić Oliver</t>
  </si>
  <si>
    <t>Srok Arno</t>
  </si>
  <si>
    <t>Stipić Bernardica</t>
  </si>
  <si>
    <t>Šalković Jurica</t>
  </si>
  <si>
    <t>Šarac Mirko</t>
  </si>
  <si>
    <t>Šećer Joško</t>
  </si>
  <si>
    <t>Šoštarić Damir</t>
  </si>
  <si>
    <t>Šurina Janko</t>
  </si>
  <si>
    <t>Tkalec Dora</t>
  </si>
  <si>
    <t>Tomić Branko</t>
  </si>
  <si>
    <t>Valjak Gordan</t>
  </si>
  <si>
    <t>Vičić Vladimir</t>
  </si>
  <si>
    <t>Viškanić Klara</t>
  </si>
  <si>
    <t>Vučković Ante</t>
  </si>
  <si>
    <t>Zugan Borko</t>
  </si>
  <si>
    <t>Žgela Marijana</t>
  </si>
  <si>
    <t>Živčić Mladen</t>
  </si>
  <si>
    <t>Živić Ana</t>
  </si>
  <si>
    <t>Župan Milan</t>
  </si>
  <si>
    <t>Šarić Nives</t>
  </si>
  <si>
    <t>Smolić Ana</t>
  </si>
  <si>
    <t>Rukavina Maja</t>
  </si>
  <si>
    <t>Veljo Maja</t>
  </si>
  <si>
    <t>Mesić Ivica</t>
  </si>
  <si>
    <t>Mesić Matija</t>
  </si>
  <si>
    <t>Šimičić Marin</t>
  </si>
  <si>
    <t>Barić Josip</t>
  </si>
  <si>
    <t>Gornik Danijel</t>
  </si>
  <si>
    <t>Bulić Marin</t>
  </si>
  <si>
    <t>Pliskovac Ervin</t>
  </si>
  <si>
    <t>Jagar Luka</t>
  </si>
  <si>
    <t>Granit Domgjoni</t>
  </si>
  <si>
    <t>Planinarska - 30km</t>
  </si>
  <si>
    <t>Malbaša Ivana</t>
  </si>
  <si>
    <t>Burazin Ivan</t>
  </si>
  <si>
    <t>Ćurković Ivan</t>
  </si>
  <si>
    <t>Ivančić Slaven</t>
  </si>
  <si>
    <t>Obradović Berislav</t>
  </si>
  <si>
    <t>Barišić Sofija</t>
  </si>
  <si>
    <t>Jogging - 10km</t>
  </si>
  <si>
    <t>Babić Josip</t>
  </si>
  <si>
    <t>Bajić Denis</t>
  </si>
  <si>
    <t>Barić Damir</t>
  </si>
  <si>
    <t>Battistutta Dino</t>
  </si>
  <si>
    <t>Benažić Zoran</t>
  </si>
  <si>
    <t>Šivak Kristijan</t>
  </si>
  <si>
    <t>Vlainić Tomislav</t>
  </si>
  <si>
    <t>Bijelić Goran</t>
  </si>
  <si>
    <t>Bilobrk Nada</t>
  </si>
  <si>
    <t>Bošnjak Predrag</t>
  </si>
  <si>
    <t>Brezak Jelena</t>
  </si>
  <si>
    <t>Budinščak Mladen</t>
  </si>
  <si>
    <t>Buljan Nikola</t>
  </si>
  <si>
    <t>Anić-Milić Ante</t>
  </si>
  <si>
    <t>Dokić Daliborka</t>
  </si>
  <si>
    <t>Beuk Milan</t>
  </si>
  <si>
    <t>Zelenika Gordan</t>
  </si>
  <si>
    <t>Krušec Tadeja</t>
  </si>
  <si>
    <t>Carin Ivan</t>
  </si>
  <si>
    <t>Chytil Zvonimir</t>
  </si>
  <si>
    <t>Čapeta Davor</t>
  </si>
  <si>
    <t>Čertanc Goran</t>
  </si>
  <si>
    <t>Čović Dragomir</t>
  </si>
  <si>
    <t>Dodić Robert</t>
  </si>
  <si>
    <t>Sappelt Norbert</t>
  </si>
  <si>
    <t>Plavčak Ana</t>
  </si>
  <si>
    <t>Poljanšek Boštjan</t>
  </si>
  <si>
    <t>Logar Jože</t>
  </si>
  <si>
    <t>Klemenčić Inot</t>
  </si>
  <si>
    <t>Klepec Sebastjana</t>
  </si>
  <si>
    <t>Weber Marcus</t>
  </si>
  <si>
    <t>Zagoršek Luka</t>
  </si>
  <si>
    <t>Dulejan Bojan</t>
  </si>
  <si>
    <t>Eržen Boris</t>
  </si>
  <si>
    <t>Ferenčak Ivan</t>
  </si>
  <si>
    <t>Ferenčić Slaven</t>
  </si>
  <si>
    <t>Filipović Kristijan</t>
  </si>
  <si>
    <t>Frketić Snježana</t>
  </si>
  <si>
    <t>Grah Stjepan</t>
  </si>
  <si>
    <t>Gunther Maik</t>
  </si>
  <si>
    <t>Hainž Miroslav</t>
  </si>
  <si>
    <t>Hanza Marko</t>
  </si>
  <si>
    <t>Jandrečić Stjepan</t>
  </si>
  <si>
    <t>Jevševar Bojan</t>
  </si>
  <si>
    <t>Jugo Eugen</t>
  </si>
  <si>
    <t>Karas Krešimir</t>
  </si>
  <si>
    <t>Milković Stjepan</t>
  </si>
  <si>
    <t>Matanović Marinko</t>
  </si>
  <si>
    <t>Josipović Valentić Sanjin</t>
  </si>
  <si>
    <t>Knežević Dražen</t>
  </si>
  <si>
    <t>Lacko Daniel</t>
  </si>
  <si>
    <t>Lesjak Goran</t>
  </si>
  <si>
    <t>Lončar Ivan</t>
  </si>
  <si>
    <t>Lukšić Marko</t>
  </si>
  <si>
    <t>Malbaša Jagoda</t>
  </si>
  <si>
    <t>Marić Boris</t>
  </si>
  <si>
    <t>Marović Goran</t>
  </si>
  <si>
    <t>Mezga Zvonko</t>
  </si>
  <si>
    <t>Mlakar Neven</t>
  </si>
  <si>
    <t>Orešković Marko</t>
  </si>
  <si>
    <t>Pandža Tomislav</t>
  </si>
  <si>
    <t>Pećina Ivan</t>
  </si>
  <si>
    <t>Perić Goran</t>
  </si>
  <si>
    <t>Perić Ivan</t>
  </si>
  <si>
    <t>Pešić Ante</t>
  </si>
  <si>
    <t>Radić Predrag</t>
  </si>
  <si>
    <t>Rajčević Edo</t>
  </si>
  <si>
    <t>Senković Senka</t>
  </si>
  <si>
    <t>Slavuj Darko</t>
  </si>
  <si>
    <t>Sošić Dean</t>
  </si>
  <si>
    <t>Stojčević Mario</t>
  </si>
  <si>
    <t>Šošić Ivica</t>
  </si>
  <si>
    <t>Štefanac Alen</t>
  </si>
  <si>
    <t>Šuran Ivica</t>
  </si>
  <si>
    <t>Toto Josip</t>
  </si>
  <si>
    <t>Truhlaž Miodrag</t>
  </si>
  <si>
    <t>Verbnjak Igor</t>
  </si>
  <si>
    <t>Vukelić Goran</t>
  </si>
  <si>
    <t>Zrnić Kristijan</t>
  </si>
  <si>
    <t>Golub Tihomir</t>
  </si>
  <si>
    <t>Ultra - 100km</t>
  </si>
  <si>
    <t>dnf</t>
  </si>
  <si>
    <t>st broj</t>
  </si>
  <si>
    <t>rezultat</t>
  </si>
  <si>
    <t>ime</t>
  </si>
  <si>
    <t>spol</t>
  </si>
  <si>
    <t>Katanec Matko</t>
  </si>
  <si>
    <t xml:space="preserve"> </t>
  </si>
  <si>
    <t>Vučković Robertino</t>
  </si>
  <si>
    <t>Šimecki-Sabolec Dubravka</t>
  </si>
  <si>
    <t>Šimecki-Sabolec Mario</t>
  </si>
  <si>
    <t>Malović Vassung Mirela</t>
  </si>
  <si>
    <t>Luković Mladen</t>
  </si>
  <si>
    <t>Šujica Marko</t>
  </si>
  <si>
    <t>vrijeme</t>
  </si>
  <si>
    <t>kontrola manje</t>
  </si>
  <si>
    <t>u cilju</t>
  </si>
  <si>
    <t>bez svih kontrola</t>
  </si>
  <si>
    <t>(sat:min:sec)</t>
  </si>
  <si>
    <t>krono start</t>
  </si>
  <si>
    <t>VELEBIT 2011</t>
  </si>
  <si>
    <t>prosjek</t>
  </si>
  <si>
    <t>min/km</t>
  </si>
  <si>
    <t>zaostatak</t>
  </si>
  <si>
    <t>za prvim</t>
  </si>
  <si>
    <t>startni</t>
  </si>
  <si>
    <t>broj</t>
  </si>
  <si>
    <t>Šorša Ivana</t>
  </si>
  <si>
    <t>POREDAK</t>
  </si>
  <si>
    <t>ULTRA</t>
  </si>
  <si>
    <t>PLANINARSKA</t>
  </si>
  <si>
    <t>JOGGING</t>
  </si>
  <si>
    <t>DNF</t>
  </si>
  <si>
    <t>SUPER PLANINARSKA</t>
  </si>
  <si>
    <t>bodova</t>
  </si>
  <si>
    <t>Kiršić Igor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</si>
</sst>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hh:mm:ss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48"/>
      <color indexed="8"/>
      <name val="Calibri"/>
      <family val="2"/>
    </font>
    <font>
      <b/>
      <sz val="18"/>
      <color indexed="8"/>
      <name val="Calibri"/>
      <family val="2"/>
    </font>
    <font>
      <b/>
      <sz val="2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48"/>
      <color theme="1"/>
      <name val="Calibri"/>
      <family val="2"/>
    </font>
    <font>
      <b/>
      <sz val="18"/>
      <color theme="1"/>
      <name val="Calibri"/>
      <family val="2"/>
    </font>
    <font>
      <b/>
      <sz val="25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21" fontId="23" fillId="0" borderId="10" xfId="0" applyNumberFormat="1" applyFont="1" applyFill="1" applyBorder="1" applyAlignment="1">
      <alignment horizontal="center" vertical="center"/>
    </xf>
    <xf numFmtId="45" fontId="23" fillId="0" borderId="10" xfId="0" applyNumberFormat="1" applyFont="1" applyFill="1" applyBorder="1" applyAlignment="1">
      <alignment horizontal="center" vertical="center"/>
    </xf>
    <xf numFmtId="46" fontId="26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5" fontId="23" fillId="0" borderId="14" xfId="0" applyNumberFormat="1" applyFont="1" applyFill="1" applyBorder="1" applyAlignment="1">
      <alignment horizontal="center" vertical="center"/>
    </xf>
    <xf numFmtId="46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1" fontId="23" fillId="0" borderId="15" xfId="0" applyNumberFormat="1" applyFont="1" applyFill="1" applyBorder="1" applyAlignment="1">
      <alignment horizontal="center" vertical="center"/>
    </xf>
    <xf numFmtId="46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46" fontId="23" fillId="0" borderId="11" xfId="0" applyNumberFormat="1" applyFont="1" applyFill="1" applyBorder="1" applyAlignment="1">
      <alignment horizontal="center" vertical="center"/>
    </xf>
    <xf numFmtId="45" fontId="23" fillId="0" borderId="11" xfId="0" applyNumberFormat="1" applyFont="1" applyFill="1" applyBorder="1" applyAlignment="1">
      <alignment horizontal="center" vertical="center"/>
    </xf>
    <xf numFmtId="46" fontId="26" fillId="0" borderId="11" xfId="0" applyNumberFormat="1" applyFont="1" applyFill="1" applyBorder="1" applyAlignment="1">
      <alignment horizontal="center" vertical="center"/>
    </xf>
    <xf numFmtId="45" fontId="23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45" fontId="23" fillId="0" borderId="17" xfId="0" applyNumberFormat="1" applyFont="1" applyFill="1" applyBorder="1" applyAlignment="1">
      <alignment horizontal="center" vertical="center"/>
    </xf>
    <xf numFmtId="46" fontId="26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21" fontId="23" fillId="0" borderId="19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164" fontId="52" fillId="33" borderId="12" xfId="0" applyNumberFormat="1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164" fontId="52" fillId="33" borderId="13" xfId="0" applyNumberFormat="1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center"/>
    </xf>
    <xf numFmtId="0" fontId="3" fillId="0" borderId="25" xfId="57" applyFont="1" applyBorder="1" applyAlignment="1">
      <alignment horizontal="center" vertical="center"/>
      <protection/>
    </xf>
    <xf numFmtId="0" fontId="3" fillId="0" borderId="26" xfId="57" applyFont="1" applyBorder="1" applyAlignment="1">
      <alignment horizontal="center" vertical="center"/>
      <protection/>
    </xf>
    <xf numFmtId="0" fontId="3" fillId="0" borderId="27" xfId="57" applyFont="1" applyBorder="1" applyAlignment="1">
      <alignment horizontal="center" vertical="center"/>
      <protection/>
    </xf>
    <xf numFmtId="165" fontId="3" fillId="0" borderId="28" xfId="57" applyNumberFormat="1" applyFont="1" applyBorder="1" applyAlignment="1">
      <alignment horizontal="center" vertical="center"/>
      <protection/>
    </xf>
    <xf numFmtId="0" fontId="2" fillId="0" borderId="0" xfId="57">
      <alignment vertical="center"/>
      <protection/>
    </xf>
    <xf numFmtId="0" fontId="3" fillId="0" borderId="25" xfId="57" applyNumberFormat="1" applyFont="1" applyFill="1" applyBorder="1" applyAlignment="1" applyProtection="1">
      <alignment horizontal="center"/>
      <protection/>
    </xf>
    <xf numFmtId="0" fontId="2" fillId="0" borderId="26" xfId="57" applyNumberFormat="1" applyFont="1" applyFill="1" applyBorder="1" applyAlignment="1" applyProtection="1">
      <alignment horizontal="center"/>
      <protection/>
    </xf>
    <xf numFmtId="1" fontId="2" fillId="0" borderId="27" xfId="57" applyNumberFormat="1" applyFont="1" applyFill="1" applyBorder="1" applyAlignment="1" applyProtection="1">
      <alignment horizontal="center"/>
      <protection/>
    </xf>
    <xf numFmtId="165" fontId="2" fillId="0" borderId="28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/>
      <protection/>
    </xf>
    <xf numFmtId="0" fontId="3" fillId="0" borderId="29" xfId="57" applyNumberFormat="1" applyFont="1" applyFill="1" applyBorder="1" applyAlignment="1" applyProtection="1">
      <alignment horizontal="center"/>
      <protection/>
    </xf>
    <xf numFmtId="0" fontId="2" fillId="0" borderId="30" xfId="57" applyNumberFormat="1" applyFont="1" applyFill="1" applyBorder="1" applyAlignment="1" applyProtection="1">
      <alignment horizontal="center"/>
      <protection/>
    </xf>
    <xf numFmtId="1" fontId="2" fillId="0" borderId="31" xfId="57" applyNumberFormat="1" applyFont="1" applyFill="1" applyBorder="1" applyAlignment="1" applyProtection="1">
      <alignment horizontal="center"/>
      <protection/>
    </xf>
    <xf numFmtId="165" fontId="2" fillId="0" borderId="32" xfId="57" applyNumberFormat="1" applyFont="1" applyFill="1" applyBorder="1" applyAlignment="1" applyProtection="1">
      <alignment horizontal="center"/>
      <protection/>
    </xf>
    <xf numFmtId="0" fontId="3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1" fontId="2" fillId="0" borderId="35" xfId="57" applyNumberFormat="1" applyFont="1" applyBorder="1" applyAlignment="1">
      <alignment horizontal="center" vertical="center"/>
      <protection/>
    </xf>
    <xf numFmtId="2" fontId="2" fillId="0" borderId="36" xfId="57" applyNumberFormat="1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5" fontId="2" fillId="0" borderId="0" xfId="57" applyNumberFormat="1" applyFont="1" applyAlignment="1">
      <alignment horizontal="center" vertical="center"/>
      <protection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21" fontId="23" fillId="0" borderId="17" xfId="0" applyNumberFormat="1" applyFont="1" applyFill="1" applyBorder="1" applyAlignment="1">
      <alignment horizontal="center" vertical="center"/>
    </xf>
    <xf numFmtId="45" fontId="23" fillId="0" borderId="4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21" fontId="23" fillId="0" borderId="51" xfId="0" applyNumberFormat="1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21" fontId="23" fillId="0" borderId="53" xfId="0" applyNumberFormat="1" applyFont="1" applyFill="1" applyBorder="1" applyAlignment="1">
      <alignment horizontal="center" vertical="center"/>
    </xf>
    <xf numFmtId="21" fontId="23" fillId="0" borderId="54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" vertical="center"/>
    </xf>
    <xf numFmtId="21" fontId="23" fillId="0" borderId="58" xfId="0" applyNumberFormat="1" applyFont="1" applyFill="1" applyBorder="1" applyAlignment="1">
      <alignment horizontal="center" vertical="center"/>
    </xf>
    <xf numFmtId="46" fontId="26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20" fontId="53" fillId="0" borderId="24" xfId="0" applyNumberFormat="1" applyFont="1" applyFill="1" applyBorder="1" applyAlignment="1">
      <alignment horizontal="center"/>
    </xf>
    <xf numFmtId="20" fontId="53" fillId="0" borderId="51" xfId="0" applyNumberFormat="1" applyFont="1" applyFill="1" applyBorder="1" applyAlignment="1">
      <alignment horizontal="center"/>
    </xf>
    <xf numFmtId="20" fontId="53" fillId="0" borderId="53" xfId="0" applyNumberFormat="1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3" fillId="0" borderId="51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6" fillId="33" borderId="49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51" xfId="0" applyFont="1" applyFill="1" applyBorder="1" applyAlignment="1">
      <alignment horizontal="center"/>
    </xf>
    <xf numFmtId="0" fontId="52" fillId="33" borderId="57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22" fillId="19" borderId="50" xfId="0" applyFont="1" applyFill="1" applyBorder="1" applyAlignment="1">
      <alignment horizontal="center"/>
    </xf>
    <xf numFmtId="0" fontId="57" fillId="19" borderId="60" xfId="0" applyFont="1" applyFill="1" applyBorder="1" applyAlignment="1">
      <alignment horizontal="center" vertical="center" textRotation="90"/>
    </xf>
    <xf numFmtId="0" fontId="51" fillId="19" borderId="61" xfId="0" applyFont="1" applyFill="1" applyBorder="1" applyAlignment="1">
      <alignment/>
    </xf>
    <xf numFmtId="0" fontId="57" fillId="19" borderId="62" xfId="0" applyFont="1" applyFill="1" applyBorder="1" applyAlignment="1">
      <alignment horizontal="center" vertical="center" textRotation="90"/>
    </xf>
    <xf numFmtId="0" fontId="57" fillId="19" borderId="56" xfId="0" applyFont="1" applyFill="1" applyBorder="1" applyAlignment="1">
      <alignment horizontal="center" vertical="center" textRotation="90"/>
    </xf>
    <xf numFmtId="0" fontId="57" fillId="19" borderId="59" xfId="0" applyFont="1" applyFill="1" applyBorder="1" applyAlignment="1">
      <alignment horizontal="center" vertical="center" textRotation="90"/>
    </xf>
    <xf numFmtId="0" fontId="22" fillId="19" borderId="55" xfId="0" applyFont="1" applyFill="1" applyBorder="1" applyAlignment="1">
      <alignment horizontal="center"/>
    </xf>
    <xf numFmtId="0" fontId="23" fillId="19" borderId="50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 wrapText="1"/>
    </xf>
    <xf numFmtId="0" fontId="23" fillId="19" borderId="64" xfId="0" applyFont="1" applyFill="1" applyBorder="1" applyAlignment="1">
      <alignment horizontal="center" vertical="center" wrapText="1"/>
    </xf>
    <xf numFmtId="0" fontId="23" fillId="19" borderId="61" xfId="0" applyFont="1" applyFill="1" applyBorder="1" applyAlignment="1">
      <alignment horizontal="center" vertical="center"/>
    </xf>
    <xf numFmtId="20" fontId="51" fillId="0" borderId="0" xfId="0" applyNumberFormat="1" applyFont="1" applyFill="1" applyBorder="1" applyAlignment="1">
      <alignment horizontal="center"/>
    </xf>
    <xf numFmtId="0" fontId="57" fillId="19" borderId="62" xfId="0" applyFont="1" applyFill="1" applyBorder="1" applyAlignment="1">
      <alignment horizontal="center" vertical="center" textRotation="90"/>
    </xf>
    <xf numFmtId="0" fontId="57" fillId="19" borderId="56" xfId="0" applyFont="1" applyFill="1" applyBorder="1" applyAlignment="1">
      <alignment horizontal="center" vertical="center" textRotation="90"/>
    </xf>
    <xf numFmtId="0" fontId="51" fillId="19" borderId="56" xfId="0" applyFont="1" applyFill="1" applyBorder="1" applyAlignment="1">
      <alignment horizontal="center"/>
    </xf>
    <xf numFmtId="0" fontId="57" fillId="19" borderId="59" xfId="0" applyFont="1" applyFill="1" applyBorder="1" applyAlignment="1">
      <alignment horizontal="center" vertical="center" textRotation="90"/>
    </xf>
    <xf numFmtId="0" fontId="22" fillId="0" borderId="52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20" fontId="53" fillId="0" borderId="2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164" fontId="52" fillId="33" borderId="11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9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5.7109375" style="30" customWidth="1"/>
    <col min="2" max="2" width="24.7109375" style="30" bestFit="1" customWidth="1"/>
    <col min="3" max="3" width="7.8515625" style="30" bestFit="1" customWidth="1"/>
    <col min="4" max="4" width="5.7109375" style="30" customWidth="1"/>
    <col min="5" max="5" width="10.7109375" style="36" customWidth="1"/>
    <col min="6" max="6" width="8.7109375" style="36" customWidth="1"/>
    <col min="7" max="7" width="12.7109375" style="40" customWidth="1"/>
    <col min="8" max="8" width="0" style="30" hidden="1" customWidth="1"/>
    <col min="9" max="9" width="9.140625" style="36" customWidth="1"/>
    <col min="10" max="10" width="9.140625" style="30" customWidth="1"/>
    <col min="11" max="11" width="9.140625" style="36" customWidth="1"/>
    <col min="12" max="241" width="9.140625" style="30" customWidth="1"/>
    <col min="242" max="242" width="3.00390625" style="30" bestFit="1" customWidth="1"/>
    <col min="243" max="243" width="24.7109375" style="30" bestFit="1" customWidth="1"/>
    <col min="244" max="244" width="7.8515625" style="30" bestFit="1" customWidth="1"/>
    <col min="245" max="245" width="6.57421875" style="30" bestFit="1" customWidth="1"/>
    <col min="246" max="246" width="7.140625" style="30" bestFit="1" customWidth="1"/>
    <col min="247" max="247" width="6.28125" style="30" bestFit="1" customWidth="1"/>
    <col min="248" max="248" width="15.8515625" style="30" bestFit="1" customWidth="1"/>
    <col min="249" max="16384" width="9.140625" style="30" customWidth="1"/>
  </cols>
  <sheetData>
    <row r="1" spans="1:11" s="24" customFormat="1" ht="62.25" thickBot="1">
      <c r="A1" s="93" t="s">
        <v>359</v>
      </c>
      <c r="B1" s="94"/>
      <c r="C1" s="94"/>
      <c r="D1" s="94"/>
      <c r="E1" s="94"/>
      <c r="F1" s="94"/>
      <c r="G1" s="94"/>
      <c r="H1" s="94"/>
      <c r="I1" s="94"/>
      <c r="J1" s="95"/>
      <c r="K1" s="124"/>
    </row>
    <row r="2" spans="1:11" s="24" customFormat="1" ht="12" customHeight="1">
      <c r="A2" s="96" t="s">
        <v>339</v>
      </c>
      <c r="B2" s="97"/>
      <c r="C2" s="98"/>
      <c r="D2" s="71" t="s">
        <v>364</v>
      </c>
      <c r="E2" s="102" t="s">
        <v>353</v>
      </c>
      <c r="F2" s="102"/>
      <c r="G2" s="58" t="s">
        <v>342</v>
      </c>
      <c r="H2" s="60"/>
      <c r="I2" s="59" t="s">
        <v>360</v>
      </c>
      <c r="J2" s="67" t="s">
        <v>362</v>
      </c>
      <c r="K2" s="124"/>
    </row>
    <row r="3" spans="1:11" s="24" customFormat="1" ht="12" customHeight="1" thickBot="1">
      <c r="A3" s="99"/>
      <c r="B3" s="100"/>
      <c r="C3" s="101"/>
      <c r="D3" s="61" t="s">
        <v>365</v>
      </c>
      <c r="E3" s="61" t="s">
        <v>355</v>
      </c>
      <c r="F3" s="61" t="s">
        <v>358</v>
      </c>
      <c r="G3" s="62" t="s">
        <v>357</v>
      </c>
      <c r="H3" s="63"/>
      <c r="I3" s="64" t="s">
        <v>361</v>
      </c>
      <c r="J3" s="65" t="s">
        <v>363</v>
      </c>
      <c r="K3" s="124" t="s">
        <v>373</v>
      </c>
    </row>
    <row r="4" spans="1:11" ht="15.75">
      <c r="A4" s="111">
        <f aca="true" t="shared" si="0" ref="A4:A35">RANK(G4,$G$4:$G$61,1)</f>
        <v>1</v>
      </c>
      <c r="B4" s="49" t="s">
        <v>310</v>
      </c>
      <c r="C4" s="50" t="s">
        <v>1</v>
      </c>
      <c r="D4" s="50">
        <v>55</v>
      </c>
      <c r="E4" s="106">
        <v>0.7099537037037037</v>
      </c>
      <c r="F4" s="51">
        <v>0.00590277777777778</v>
      </c>
      <c r="G4" s="52">
        <v>0.7040509259259259</v>
      </c>
      <c r="H4" s="53" t="e">
        <f>#REF!</f>
        <v>#REF!</v>
      </c>
      <c r="I4" s="107">
        <v>0.0070405092592592585</v>
      </c>
      <c r="J4" s="54">
        <v>0</v>
      </c>
      <c r="K4" s="36">
        <f>VLOOKUP(A4,'Bodovna tablica'!A:E,2,FALSE)</f>
        <v>1500</v>
      </c>
    </row>
    <row r="5" spans="1:11" ht="15.75">
      <c r="A5" s="112">
        <f t="shared" si="0"/>
        <v>2</v>
      </c>
      <c r="B5" s="26" t="s">
        <v>323</v>
      </c>
      <c r="C5" s="25" t="s">
        <v>1</v>
      </c>
      <c r="D5" s="25">
        <v>68</v>
      </c>
      <c r="E5" s="27">
        <v>0.7424768518518517</v>
      </c>
      <c r="F5" s="28">
        <v>0.00740740740740741</v>
      </c>
      <c r="G5" s="29">
        <v>0.7350694444444443</v>
      </c>
      <c r="H5" s="108"/>
      <c r="I5" s="31">
        <v>0.0073506944444444436</v>
      </c>
      <c r="J5" s="113">
        <v>0.031018518518518445</v>
      </c>
      <c r="K5" s="36">
        <f>VLOOKUP(A5,'Bodovna tablica'!A:E,2,FALSE)</f>
        <v>1275</v>
      </c>
    </row>
    <row r="6" spans="1:11" ht="15.75">
      <c r="A6" s="112">
        <f t="shared" si="0"/>
        <v>3</v>
      </c>
      <c r="B6" s="26" t="s">
        <v>264</v>
      </c>
      <c r="C6" s="25" t="s">
        <v>1</v>
      </c>
      <c r="D6" s="25">
        <v>7</v>
      </c>
      <c r="E6" s="27">
        <v>0.8555555555555556</v>
      </c>
      <c r="F6" s="28">
        <v>0.000578703703703704</v>
      </c>
      <c r="G6" s="29">
        <v>0.8549768518518519</v>
      </c>
      <c r="H6" s="108"/>
      <c r="I6" s="31">
        <v>0.008549768518518519</v>
      </c>
      <c r="J6" s="113">
        <v>0.15092592592592602</v>
      </c>
      <c r="K6" s="36">
        <f>VLOOKUP(A6,'Bodovna tablica'!A:E,2,FALSE)</f>
        <v>1125</v>
      </c>
    </row>
    <row r="7" spans="1:11" ht="15.75">
      <c r="A7" s="112">
        <f t="shared" si="0"/>
        <v>4</v>
      </c>
      <c r="B7" s="26" t="s">
        <v>319</v>
      </c>
      <c r="C7" s="25" t="s">
        <v>1</v>
      </c>
      <c r="D7" s="25">
        <v>64</v>
      </c>
      <c r="E7" s="27">
        <v>0.9068287037037037</v>
      </c>
      <c r="F7" s="28">
        <v>0.00694444444444444</v>
      </c>
      <c r="G7" s="29">
        <v>0.8998842592592593</v>
      </c>
      <c r="H7" s="108"/>
      <c r="I7" s="31">
        <v>0.008998842592592593</v>
      </c>
      <c r="J7" s="113">
        <v>0.19583333333333341</v>
      </c>
      <c r="K7" s="36">
        <f>VLOOKUP(A7,'Bodovna tablica'!A:E,2,FALSE)</f>
        <v>1050</v>
      </c>
    </row>
    <row r="8" spans="1:11" ht="15.75">
      <c r="A8" s="112">
        <f t="shared" si="0"/>
        <v>5</v>
      </c>
      <c r="B8" s="26" t="s">
        <v>259</v>
      </c>
      <c r="C8" s="25" t="s">
        <v>1</v>
      </c>
      <c r="D8" s="25">
        <v>1</v>
      </c>
      <c r="E8" s="27">
        <v>0.9054398148148147</v>
      </c>
      <c r="F8" s="28">
        <v>0</v>
      </c>
      <c r="G8" s="29">
        <v>0.9054398148148147</v>
      </c>
      <c r="H8" s="108"/>
      <c r="I8" s="31">
        <v>0.009054398148148146</v>
      </c>
      <c r="J8" s="113">
        <v>0.20138888888888884</v>
      </c>
      <c r="K8" s="36">
        <f>VLOOKUP(A8,'Bodovna tablica'!A:E,2,FALSE)</f>
        <v>975</v>
      </c>
    </row>
    <row r="9" spans="1:11" ht="15.75">
      <c r="A9" s="112">
        <f t="shared" si="0"/>
        <v>6</v>
      </c>
      <c r="B9" s="26" t="s">
        <v>338</v>
      </c>
      <c r="C9" s="25" t="s">
        <v>1</v>
      </c>
      <c r="D9" s="25">
        <v>83</v>
      </c>
      <c r="E9" s="27">
        <v>0.9568171296296296</v>
      </c>
      <c r="F9" s="28">
        <v>0.00914351851851852</v>
      </c>
      <c r="G9" s="29">
        <v>0.9476736111111111</v>
      </c>
      <c r="H9" s="108"/>
      <c r="I9" s="31">
        <v>0.009476736111111111</v>
      </c>
      <c r="J9" s="113">
        <v>0.24362268518518526</v>
      </c>
      <c r="K9" s="36">
        <f>VLOOKUP(A9,'Bodovna tablica'!A:E,2,FALSE)</f>
        <v>930</v>
      </c>
    </row>
    <row r="10" spans="1:11" ht="15.75">
      <c r="A10" s="112">
        <f t="shared" si="0"/>
        <v>7</v>
      </c>
      <c r="B10" s="26" t="s">
        <v>318</v>
      </c>
      <c r="C10" s="25" t="s">
        <v>1</v>
      </c>
      <c r="D10" s="25">
        <v>63</v>
      </c>
      <c r="E10" s="27">
        <v>0.9568171296296296</v>
      </c>
      <c r="F10" s="28">
        <v>0.0068287037037037</v>
      </c>
      <c r="G10" s="29">
        <v>0.9499884259259259</v>
      </c>
      <c r="H10" s="108"/>
      <c r="I10" s="31">
        <v>0.00949988425925926</v>
      </c>
      <c r="J10" s="113">
        <v>0.24593750000000003</v>
      </c>
      <c r="K10" s="36">
        <f>VLOOKUP(A10,'Bodovna tablica'!A:E,2,FALSE)</f>
        <v>885</v>
      </c>
    </row>
    <row r="11" spans="1:11" ht="15.75">
      <c r="A11" s="112">
        <f t="shared" si="0"/>
        <v>8</v>
      </c>
      <c r="B11" s="26" t="s">
        <v>309</v>
      </c>
      <c r="C11" s="25" t="s">
        <v>1</v>
      </c>
      <c r="D11" s="25">
        <v>54</v>
      </c>
      <c r="E11" s="27">
        <v>0.9568171296296296</v>
      </c>
      <c r="F11" s="28">
        <v>0.00578703703703704</v>
      </c>
      <c r="G11" s="29">
        <v>0.9510300925925925</v>
      </c>
      <c r="H11" s="108"/>
      <c r="I11" s="31">
        <v>0.009510300925925926</v>
      </c>
      <c r="J11" s="113">
        <v>0.24697916666666664</v>
      </c>
      <c r="K11" s="36">
        <f>VLOOKUP(A11,'Bodovna tablica'!A:E,2,FALSE)</f>
        <v>840</v>
      </c>
    </row>
    <row r="12" spans="1:11" ht="15.75">
      <c r="A12" s="112">
        <f t="shared" si="0"/>
        <v>9</v>
      </c>
      <c r="B12" s="26" t="s">
        <v>277</v>
      </c>
      <c r="C12" s="25" t="s">
        <v>1</v>
      </c>
      <c r="D12" s="25">
        <v>20</v>
      </c>
      <c r="E12" s="27">
        <v>0.9726851851851852</v>
      </c>
      <c r="F12" s="28">
        <v>0.00208333333333333</v>
      </c>
      <c r="G12" s="29">
        <v>0.9706018518518519</v>
      </c>
      <c r="H12" s="108"/>
      <c r="I12" s="31">
        <v>0.009706018518518518</v>
      </c>
      <c r="J12" s="113">
        <v>0.266550925925926</v>
      </c>
      <c r="K12" s="36">
        <f>VLOOKUP(A12,'Bodovna tablica'!A:E,2,FALSE)</f>
        <v>795</v>
      </c>
    </row>
    <row r="13" spans="1:11" ht="15.75">
      <c r="A13" s="112">
        <f t="shared" si="0"/>
        <v>10</v>
      </c>
      <c r="B13" s="26" t="s">
        <v>321</v>
      </c>
      <c r="C13" s="25" t="s">
        <v>1</v>
      </c>
      <c r="D13" s="25">
        <v>66</v>
      </c>
      <c r="E13" s="27">
        <v>0.9913194444444445</v>
      </c>
      <c r="F13" s="28">
        <v>0.00717592592592593</v>
      </c>
      <c r="G13" s="29">
        <v>0.9841435185185186</v>
      </c>
      <c r="H13" s="108"/>
      <c r="I13" s="31">
        <v>0.009841435185185186</v>
      </c>
      <c r="J13" s="113">
        <v>0.28009259259259267</v>
      </c>
      <c r="K13" s="36">
        <f>VLOOKUP(A13,'Bodovna tablica'!A:E,2,FALSE)</f>
        <v>750</v>
      </c>
    </row>
    <row r="14" spans="1:11" ht="15.75">
      <c r="A14" s="112">
        <f t="shared" si="0"/>
        <v>11</v>
      </c>
      <c r="B14" s="26" t="s">
        <v>301</v>
      </c>
      <c r="C14" s="25" t="s">
        <v>1</v>
      </c>
      <c r="D14" s="25">
        <v>46</v>
      </c>
      <c r="E14" s="27">
        <v>0.9913194444444445</v>
      </c>
      <c r="F14" s="28">
        <v>0.00486111111111111</v>
      </c>
      <c r="G14" s="29">
        <v>0.9864583333333334</v>
      </c>
      <c r="H14" s="108"/>
      <c r="I14" s="31">
        <v>0.009864583333333335</v>
      </c>
      <c r="J14" s="113">
        <v>0.28240740740740755</v>
      </c>
      <c r="K14" s="36">
        <f>VLOOKUP(A14,'Bodovna tablica'!A:E,2,FALSE)</f>
        <v>720</v>
      </c>
    </row>
    <row r="15" spans="1:11" ht="15.75">
      <c r="A15" s="112">
        <f t="shared" si="0"/>
        <v>12</v>
      </c>
      <c r="B15" s="26" t="s">
        <v>300</v>
      </c>
      <c r="C15" s="25" t="s">
        <v>1</v>
      </c>
      <c r="D15" s="25">
        <v>45</v>
      </c>
      <c r="E15" s="27">
        <v>0.9976273148148148</v>
      </c>
      <c r="F15" s="28">
        <v>0.00474537037037037</v>
      </c>
      <c r="G15" s="29">
        <v>0.9928819444444444</v>
      </c>
      <c r="H15" s="108"/>
      <c r="I15" s="31">
        <v>0.009928819444444445</v>
      </c>
      <c r="J15" s="113">
        <v>0.28883101851851856</v>
      </c>
      <c r="K15" s="36">
        <f>VLOOKUP(A15,'Bodovna tablica'!A:E,2,FALSE)</f>
        <v>690</v>
      </c>
    </row>
    <row r="16" spans="1:11" ht="15.75">
      <c r="A16" s="112">
        <f t="shared" si="0"/>
        <v>13</v>
      </c>
      <c r="B16" s="26" t="s">
        <v>280</v>
      </c>
      <c r="C16" s="25" t="s">
        <v>1</v>
      </c>
      <c r="D16" s="25">
        <v>23</v>
      </c>
      <c r="E16" s="27">
        <v>0.9976273148148148</v>
      </c>
      <c r="F16" s="28">
        <v>0.00243055555555556</v>
      </c>
      <c r="G16" s="29">
        <v>0.9951967592592593</v>
      </c>
      <c r="H16" s="108"/>
      <c r="I16" s="31">
        <v>0.009951967592592592</v>
      </c>
      <c r="J16" s="113">
        <v>0.2911458333333333</v>
      </c>
      <c r="K16" s="36">
        <v>645</v>
      </c>
    </row>
    <row r="17" spans="1:11" ht="15.75">
      <c r="A17" s="112">
        <f t="shared" si="0"/>
        <v>13</v>
      </c>
      <c r="B17" s="26" t="s">
        <v>298</v>
      </c>
      <c r="C17" s="25" t="s">
        <v>1</v>
      </c>
      <c r="D17" s="25">
        <v>43</v>
      </c>
      <c r="E17" s="27">
        <v>0.9997106481481483</v>
      </c>
      <c r="F17" s="28">
        <v>0.00451388888888889</v>
      </c>
      <c r="G17" s="29">
        <v>0.9951967592592593</v>
      </c>
      <c r="H17" s="108"/>
      <c r="I17" s="31">
        <v>0.009951967592592594</v>
      </c>
      <c r="J17" s="113">
        <v>0.29114583333333344</v>
      </c>
      <c r="K17" s="36">
        <v>645</v>
      </c>
    </row>
    <row r="18" spans="1:11" ht="15.75">
      <c r="A18" s="112">
        <f t="shared" si="0"/>
        <v>15</v>
      </c>
      <c r="B18" s="26" t="s">
        <v>322</v>
      </c>
      <c r="C18" s="25" t="s">
        <v>1</v>
      </c>
      <c r="D18" s="25">
        <v>67</v>
      </c>
      <c r="E18" s="32">
        <v>1.0064236111111111</v>
      </c>
      <c r="F18" s="28">
        <v>0.00729166666666667</v>
      </c>
      <c r="G18" s="29">
        <v>0.9991319444444444</v>
      </c>
      <c r="H18" s="108"/>
      <c r="I18" s="31">
        <v>0.009991319444444445</v>
      </c>
      <c r="J18" s="113">
        <v>0.29508101851851853</v>
      </c>
      <c r="K18" s="36">
        <f>VLOOKUP(A18,'Bodovna tablica'!A:E,2,FALSE)</f>
        <v>600</v>
      </c>
    </row>
    <row r="19" spans="1:11" ht="15.75">
      <c r="A19" s="112">
        <f t="shared" si="0"/>
        <v>16</v>
      </c>
      <c r="B19" s="26" t="s">
        <v>297</v>
      </c>
      <c r="C19" s="25" t="s">
        <v>1</v>
      </c>
      <c r="D19" s="25">
        <v>42</v>
      </c>
      <c r="E19" s="32">
        <v>1.0064236111111111</v>
      </c>
      <c r="F19" s="28">
        <v>0.00439814814814815</v>
      </c>
      <c r="G19" s="29">
        <v>1.002025462962963</v>
      </c>
      <c r="H19" s="108"/>
      <c r="I19" s="31">
        <v>0.01002025462962963</v>
      </c>
      <c r="J19" s="113">
        <v>0.29797453703703713</v>
      </c>
      <c r="K19" s="36">
        <f>VLOOKUP(A19,'Bodovna tablica'!A:E,2,FALSE)</f>
        <v>585</v>
      </c>
    </row>
    <row r="20" spans="1:11" ht="15.75">
      <c r="A20" s="112">
        <f t="shared" si="0"/>
        <v>17</v>
      </c>
      <c r="B20" s="26" t="s">
        <v>302</v>
      </c>
      <c r="C20" s="25" t="s">
        <v>1</v>
      </c>
      <c r="D20" s="25">
        <v>47</v>
      </c>
      <c r="E20" s="32">
        <v>1.0230324074074073</v>
      </c>
      <c r="F20" s="28">
        <v>0.00497685185185185</v>
      </c>
      <c r="G20" s="29">
        <v>1.0180555555555555</v>
      </c>
      <c r="H20" s="108"/>
      <c r="I20" s="31">
        <v>0.010180555555555556</v>
      </c>
      <c r="J20" s="113">
        <v>0.3140046296296296</v>
      </c>
      <c r="K20" s="36">
        <f>VLOOKUP(A20,'Bodovna tablica'!A:E,2,FALSE)</f>
        <v>570</v>
      </c>
    </row>
    <row r="21" spans="1:11" ht="15.75">
      <c r="A21" s="112">
        <f t="shared" si="0"/>
        <v>18</v>
      </c>
      <c r="B21" s="26" t="s">
        <v>311</v>
      </c>
      <c r="C21" s="25" t="s">
        <v>1</v>
      </c>
      <c r="D21" s="25">
        <v>56</v>
      </c>
      <c r="E21" s="32">
        <v>1.0282060185185184</v>
      </c>
      <c r="F21" s="28">
        <v>0.00601851851851852</v>
      </c>
      <c r="G21" s="29">
        <v>1.0221875</v>
      </c>
      <c r="H21" s="108"/>
      <c r="I21" s="31">
        <v>0.010221875</v>
      </c>
      <c r="J21" s="113">
        <v>0.31813657407407414</v>
      </c>
      <c r="K21" s="36">
        <f>VLOOKUP(A21,'Bodovna tablica'!A:E,2,FALSE)</f>
        <v>555</v>
      </c>
    </row>
    <row r="22" spans="1:11" ht="15.75">
      <c r="A22" s="112">
        <f t="shared" si="0"/>
        <v>19</v>
      </c>
      <c r="B22" s="26" t="s">
        <v>316</v>
      </c>
      <c r="C22" s="25" t="s">
        <v>1</v>
      </c>
      <c r="D22" s="25">
        <v>61</v>
      </c>
      <c r="E22" s="32">
        <v>1.067939814814815</v>
      </c>
      <c r="F22" s="28">
        <v>0.00659722222222222</v>
      </c>
      <c r="G22" s="29">
        <v>1.0613425925925928</v>
      </c>
      <c r="H22" s="108"/>
      <c r="I22" s="31">
        <v>0.010613425925925927</v>
      </c>
      <c r="J22" s="113">
        <v>0.3572916666666669</v>
      </c>
      <c r="K22" s="36">
        <f>VLOOKUP(A22,'Bodovna tablica'!A:E,2,FALSE)</f>
        <v>540</v>
      </c>
    </row>
    <row r="23" spans="1:11" ht="15.75">
      <c r="A23" s="112">
        <f t="shared" si="0"/>
        <v>20</v>
      </c>
      <c r="B23" s="26" t="s">
        <v>336</v>
      </c>
      <c r="C23" s="25" t="s">
        <v>1</v>
      </c>
      <c r="D23" s="25">
        <v>81</v>
      </c>
      <c r="E23" s="32">
        <v>1.0839930555555555</v>
      </c>
      <c r="F23" s="28">
        <v>0.00891203703703704</v>
      </c>
      <c r="G23" s="29">
        <v>1.0750810185185184</v>
      </c>
      <c r="H23" s="108"/>
      <c r="I23" s="31">
        <v>0.010750810185185184</v>
      </c>
      <c r="J23" s="113">
        <v>0.37103009259259256</v>
      </c>
      <c r="K23" s="36">
        <f>VLOOKUP(A23,'Bodovna tablica'!A:E,2,FALSE)</f>
        <v>525</v>
      </c>
    </row>
    <row r="24" spans="1:11" ht="15.75">
      <c r="A24" s="112">
        <f t="shared" si="0"/>
        <v>21</v>
      </c>
      <c r="B24" s="26" t="s">
        <v>320</v>
      </c>
      <c r="C24" s="25" t="s">
        <v>1</v>
      </c>
      <c r="D24" s="25">
        <v>65</v>
      </c>
      <c r="E24" s="32">
        <v>1.0839930555555555</v>
      </c>
      <c r="F24" s="28">
        <v>0.00706018518518518</v>
      </c>
      <c r="G24" s="29">
        <v>1.0769328703703702</v>
      </c>
      <c r="H24" s="108"/>
      <c r="I24" s="31">
        <v>0.010769328703703703</v>
      </c>
      <c r="J24" s="113">
        <v>0.37288194444444434</v>
      </c>
      <c r="K24" s="36">
        <f>VLOOKUP(A24,'Bodovna tablica'!A:E,2,FALSE)</f>
        <v>510</v>
      </c>
    </row>
    <row r="25" spans="1:11" ht="15.75">
      <c r="A25" s="112">
        <f t="shared" si="0"/>
        <v>22</v>
      </c>
      <c r="B25" s="26" t="s">
        <v>279</v>
      </c>
      <c r="C25" s="25" t="s">
        <v>1</v>
      </c>
      <c r="D25" s="25">
        <v>22</v>
      </c>
      <c r="E25" s="32">
        <v>1.1114583333333334</v>
      </c>
      <c r="F25" s="28">
        <v>0.00231481481481481</v>
      </c>
      <c r="G25" s="29">
        <v>1.1091435185185186</v>
      </c>
      <c r="H25" s="108"/>
      <c r="I25" s="31">
        <v>0.011091435185185185</v>
      </c>
      <c r="J25" s="113">
        <v>0.40509259259259267</v>
      </c>
      <c r="K25" s="36">
        <f>VLOOKUP(A25,'Bodovna tablica'!A:E,2,FALSE)</f>
        <v>495</v>
      </c>
    </row>
    <row r="26" spans="1:11" ht="15.75">
      <c r="A26" s="112">
        <f t="shared" si="0"/>
        <v>23</v>
      </c>
      <c r="B26" s="26" t="s">
        <v>335</v>
      </c>
      <c r="C26" s="25" t="s">
        <v>1</v>
      </c>
      <c r="D26" s="25">
        <v>80</v>
      </c>
      <c r="E26" s="32">
        <v>1.1226851851851851</v>
      </c>
      <c r="F26" s="28">
        <v>0.0087962962962963</v>
      </c>
      <c r="G26" s="29">
        <v>1.113888888888889</v>
      </c>
      <c r="H26" s="108"/>
      <c r="I26" s="31">
        <v>0.01113888888888889</v>
      </c>
      <c r="J26" s="113">
        <v>0.40983796296296304</v>
      </c>
      <c r="K26" s="36">
        <f>VLOOKUP(A26,'Bodovna tablica'!A:E,2,FALSE)</f>
        <v>480</v>
      </c>
    </row>
    <row r="27" spans="1:11" ht="15.75">
      <c r="A27" s="112">
        <f t="shared" si="0"/>
        <v>24</v>
      </c>
      <c r="B27" s="26" t="s">
        <v>337</v>
      </c>
      <c r="C27" s="25" t="s">
        <v>1</v>
      </c>
      <c r="D27" s="25">
        <v>82</v>
      </c>
      <c r="E27" s="32">
        <v>1.1601851851851852</v>
      </c>
      <c r="F27" s="28">
        <v>0.00902777777777778</v>
      </c>
      <c r="G27" s="29">
        <v>1.1511574074074074</v>
      </c>
      <c r="H27" s="108"/>
      <c r="I27" s="31">
        <v>0.011511574074074073</v>
      </c>
      <c r="J27" s="113">
        <v>0.44710648148148147</v>
      </c>
      <c r="K27" s="36">
        <f>VLOOKUP(A27,'Bodovna tablica'!A:E,2,FALSE)</f>
        <v>465</v>
      </c>
    </row>
    <row r="28" spans="1:11" ht="15.75">
      <c r="A28" s="112">
        <f t="shared" si="0"/>
        <v>25</v>
      </c>
      <c r="B28" s="26" t="s">
        <v>299</v>
      </c>
      <c r="C28" s="25" t="s">
        <v>1</v>
      </c>
      <c r="D28" s="25">
        <v>44</v>
      </c>
      <c r="E28" s="32">
        <v>1.1694907407407407</v>
      </c>
      <c r="F28" s="28">
        <v>0.00462962962962963</v>
      </c>
      <c r="G28" s="29">
        <v>1.1648611111111111</v>
      </c>
      <c r="H28" s="108"/>
      <c r="I28" s="31">
        <v>0.011648611111111111</v>
      </c>
      <c r="J28" s="113">
        <v>0.46081018518518524</v>
      </c>
      <c r="K28" s="36">
        <f>VLOOKUP(A28,'Bodovna tablica'!A:E,2,FALSE)</f>
        <v>450</v>
      </c>
    </row>
    <row r="29" spans="1:11" ht="15.75">
      <c r="A29" s="112">
        <f t="shared" si="0"/>
        <v>26</v>
      </c>
      <c r="B29" s="26" t="s">
        <v>290</v>
      </c>
      <c r="C29" s="25" t="s">
        <v>1</v>
      </c>
      <c r="D29" s="25">
        <v>34</v>
      </c>
      <c r="E29" s="32">
        <v>1.186238425925926</v>
      </c>
      <c r="F29" s="28">
        <v>0.00358796296296296</v>
      </c>
      <c r="G29" s="29">
        <v>1.182650462962963</v>
      </c>
      <c r="H29" s="108"/>
      <c r="I29" s="31">
        <v>0.011826504629629631</v>
      </c>
      <c r="J29" s="113">
        <v>0.47859953703703717</v>
      </c>
      <c r="K29" s="36">
        <f>VLOOKUP(A29,'Bodovna tablica'!A:E,2,FALSE)</f>
        <v>442.5</v>
      </c>
    </row>
    <row r="30" spans="1:11" ht="15.75">
      <c r="A30" s="112">
        <f t="shared" si="0"/>
        <v>27</v>
      </c>
      <c r="B30" s="33" t="s">
        <v>286</v>
      </c>
      <c r="C30" s="25" t="s">
        <v>1</v>
      </c>
      <c r="D30" s="25">
        <v>30</v>
      </c>
      <c r="E30" s="32">
        <v>1.186238425925926</v>
      </c>
      <c r="F30" s="28">
        <v>0.003125</v>
      </c>
      <c r="G30" s="29">
        <v>1.183113425925926</v>
      </c>
      <c r="H30" s="108"/>
      <c r="I30" s="31">
        <v>0.01183113425925926</v>
      </c>
      <c r="J30" s="113">
        <v>0.47906250000000006</v>
      </c>
      <c r="K30" s="36">
        <f>VLOOKUP(A30,'Bodovna tablica'!A:E,2,FALSE)</f>
        <v>435</v>
      </c>
    </row>
    <row r="31" spans="1:11" ht="15.75">
      <c r="A31" s="112">
        <f t="shared" si="0"/>
        <v>28</v>
      </c>
      <c r="B31" s="26" t="s">
        <v>317</v>
      </c>
      <c r="C31" s="25" t="s">
        <v>1</v>
      </c>
      <c r="D31" s="25">
        <v>62</v>
      </c>
      <c r="E31" s="32">
        <v>1.1907175925925926</v>
      </c>
      <c r="F31" s="28">
        <v>0.00671296296296296</v>
      </c>
      <c r="G31" s="29">
        <v>1.1840046296296296</v>
      </c>
      <c r="H31" s="108"/>
      <c r="I31" s="31">
        <v>0.011840046296296296</v>
      </c>
      <c r="J31" s="113">
        <v>0.4799537037037037</v>
      </c>
      <c r="K31" s="36">
        <f>VLOOKUP(A31,'Bodovna tablica'!A:E,2,FALSE)</f>
        <v>427.5</v>
      </c>
    </row>
    <row r="32" spans="1:11" ht="15.75">
      <c r="A32" s="112">
        <f t="shared" si="0"/>
        <v>29</v>
      </c>
      <c r="B32" s="26" t="s">
        <v>293</v>
      </c>
      <c r="C32" s="25" t="s">
        <v>1</v>
      </c>
      <c r="D32" s="25">
        <v>38</v>
      </c>
      <c r="E32" s="32">
        <v>1.1994791666666667</v>
      </c>
      <c r="F32" s="28">
        <v>0.00393518518518518</v>
      </c>
      <c r="G32" s="29">
        <v>1.1955439814814814</v>
      </c>
      <c r="H32" s="108"/>
      <c r="I32" s="31">
        <v>0.011955439814814815</v>
      </c>
      <c r="J32" s="113">
        <v>0.49149305555555556</v>
      </c>
      <c r="K32" s="36">
        <f>VLOOKUP(A32,'Bodovna tablica'!A:E,2,FALSE)</f>
        <v>420</v>
      </c>
    </row>
    <row r="33" spans="1:11" ht="15.75">
      <c r="A33" s="112">
        <f t="shared" si="0"/>
        <v>30</v>
      </c>
      <c r="B33" s="26" t="s">
        <v>291</v>
      </c>
      <c r="C33" s="25" t="s">
        <v>1</v>
      </c>
      <c r="D33" s="25">
        <v>35</v>
      </c>
      <c r="E33" s="32">
        <v>1.1994791666666667</v>
      </c>
      <c r="F33" s="28">
        <v>0.0037037037037037</v>
      </c>
      <c r="G33" s="29">
        <v>1.1957754629629629</v>
      </c>
      <c r="H33" s="108"/>
      <c r="I33" s="31">
        <v>0.011957754629629629</v>
      </c>
      <c r="J33" s="113">
        <v>0.491724537037037</v>
      </c>
      <c r="K33" s="36">
        <f>VLOOKUP(A33,'Bodovna tablica'!A:E,2,FALSE)</f>
        <v>412.5</v>
      </c>
    </row>
    <row r="34" spans="1:11" ht="15.75">
      <c r="A34" s="112">
        <f t="shared" si="0"/>
        <v>31</v>
      </c>
      <c r="B34" s="26" t="s">
        <v>331</v>
      </c>
      <c r="C34" s="25" t="s">
        <v>1</v>
      </c>
      <c r="D34" s="25">
        <v>76</v>
      </c>
      <c r="E34" s="32">
        <v>1.218923611111111</v>
      </c>
      <c r="F34" s="28">
        <v>0.00833333333333333</v>
      </c>
      <c r="G34" s="29">
        <v>1.2105902777777777</v>
      </c>
      <c r="H34" s="108"/>
      <c r="I34" s="31">
        <v>0.012105902777777778</v>
      </c>
      <c r="J34" s="113">
        <v>0.5065393518518518</v>
      </c>
      <c r="K34" s="36">
        <f>VLOOKUP(A34,'Bodovna tablica'!A:E,2,FALSE)</f>
        <v>405</v>
      </c>
    </row>
    <row r="35" spans="1:11" ht="15.75">
      <c r="A35" s="112">
        <f t="shared" si="0"/>
        <v>32</v>
      </c>
      <c r="B35" s="26" t="s">
        <v>287</v>
      </c>
      <c r="C35" s="25" t="s">
        <v>1</v>
      </c>
      <c r="D35" s="25">
        <v>31</v>
      </c>
      <c r="E35" s="32">
        <v>1.218923611111111</v>
      </c>
      <c r="F35" s="28">
        <v>0.00324074074074074</v>
      </c>
      <c r="G35" s="29">
        <v>1.2156828703703704</v>
      </c>
      <c r="H35" s="108"/>
      <c r="I35" s="31">
        <v>0.012156828703703704</v>
      </c>
      <c r="J35" s="113">
        <v>0.5116319444444445</v>
      </c>
      <c r="K35" s="36">
        <f>VLOOKUP(A35,'Bodovna tablica'!A:E,2,FALSE)</f>
        <v>399</v>
      </c>
    </row>
    <row r="36" spans="1:11" ht="15.75">
      <c r="A36" s="112">
        <f aca="true" t="shared" si="1" ref="A36:A61">RANK(G36,$G$4:$G$61,1)</f>
        <v>33</v>
      </c>
      <c r="B36" s="26" t="s">
        <v>315</v>
      </c>
      <c r="C36" s="25" t="s">
        <v>1</v>
      </c>
      <c r="D36" s="25">
        <v>60</v>
      </c>
      <c r="E36" s="32">
        <v>1.225462962962963</v>
      </c>
      <c r="F36" s="28">
        <v>0.00648148148148148</v>
      </c>
      <c r="G36" s="29">
        <v>1.2189814814814814</v>
      </c>
      <c r="H36" s="108"/>
      <c r="I36" s="31">
        <v>0.012189814814814815</v>
      </c>
      <c r="J36" s="113">
        <v>0.5149305555555556</v>
      </c>
      <c r="K36" s="36">
        <f>VLOOKUP(A36,'Bodovna tablica'!A:E,2,FALSE)</f>
        <v>393</v>
      </c>
    </row>
    <row r="37" spans="1:11" ht="15.75">
      <c r="A37" s="112">
        <f t="shared" si="1"/>
        <v>34</v>
      </c>
      <c r="B37" s="26" t="s">
        <v>332</v>
      </c>
      <c r="C37" s="25" t="s">
        <v>1</v>
      </c>
      <c r="D37" s="25">
        <v>77</v>
      </c>
      <c r="E37" s="32">
        <v>1.2506944444444443</v>
      </c>
      <c r="F37" s="28">
        <v>0.00844907407407407</v>
      </c>
      <c r="G37" s="29">
        <v>1.2422453703703702</v>
      </c>
      <c r="H37" s="108"/>
      <c r="I37" s="31">
        <v>0.012422453703703701</v>
      </c>
      <c r="J37" s="113">
        <v>0.5381944444444443</v>
      </c>
      <c r="K37" s="36">
        <f>VLOOKUP(A37,'Bodovna tablica'!A:E,2,FALSE)</f>
        <v>387</v>
      </c>
    </row>
    <row r="38" spans="1:11" ht="15.75">
      <c r="A38" s="112">
        <f t="shared" si="1"/>
        <v>35</v>
      </c>
      <c r="B38" s="34" t="s">
        <v>304</v>
      </c>
      <c r="C38" s="35" t="s">
        <v>1</v>
      </c>
      <c r="D38" s="25">
        <v>49</v>
      </c>
      <c r="E38" s="32">
        <v>1.25</v>
      </c>
      <c r="F38" s="28">
        <v>0.005208333333333333</v>
      </c>
      <c r="G38" s="29">
        <v>1.2447916666666667</v>
      </c>
      <c r="H38" s="108"/>
      <c r="I38" s="31">
        <v>0.012447916666666668</v>
      </c>
      <c r="J38" s="113">
        <v>0.5407407407407409</v>
      </c>
      <c r="K38" s="36">
        <f>VLOOKUP(A38,'Bodovna tablica'!A:E,2,FALSE)</f>
        <v>381</v>
      </c>
    </row>
    <row r="39" spans="1:11" ht="15.75">
      <c r="A39" s="112">
        <f t="shared" si="1"/>
        <v>36</v>
      </c>
      <c r="B39" s="26" t="s">
        <v>328</v>
      </c>
      <c r="C39" s="25" t="s">
        <v>1</v>
      </c>
      <c r="D39" s="25">
        <v>73</v>
      </c>
      <c r="E39" s="32">
        <v>1.314872685185185</v>
      </c>
      <c r="F39" s="28">
        <v>0.00798611111111111</v>
      </c>
      <c r="G39" s="29">
        <v>1.306886574074074</v>
      </c>
      <c r="H39" s="108"/>
      <c r="I39" s="31">
        <v>0.01306886574074074</v>
      </c>
      <c r="J39" s="113">
        <v>0.6028356481481482</v>
      </c>
      <c r="K39" s="36">
        <f>VLOOKUP(A39,'Bodovna tablica'!A:E,2,FALSE)</f>
        <v>375</v>
      </c>
    </row>
    <row r="40" spans="1:11" ht="15.75">
      <c r="A40" s="112">
        <f t="shared" si="1"/>
        <v>37</v>
      </c>
      <c r="B40" s="26" t="s">
        <v>312</v>
      </c>
      <c r="C40" s="25" t="s">
        <v>1</v>
      </c>
      <c r="D40" s="25">
        <v>57</v>
      </c>
      <c r="E40" s="32">
        <v>1.314872685185185</v>
      </c>
      <c r="F40" s="28">
        <v>0.00613425925925926</v>
      </c>
      <c r="G40" s="29">
        <v>1.3087384259259258</v>
      </c>
      <c r="H40" s="108"/>
      <c r="I40" s="31">
        <v>0.013087384259259259</v>
      </c>
      <c r="J40" s="113">
        <v>0.6046874999999999</v>
      </c>
      <c r="K40" s="36">
        <f>VLOOKUP(A40,'Bodovna tablica'!A:E,2,FALSE)</f>
        <v>370.5</v>
      </c>
    </row>
    <row r="41" spans="1:11" ht="15.75">
      <c r="A41" s="112">
        <f t="shared" si="1"/>
        <v>38</v>
      </c>
      <c r="B41" s="26" t="s">
        <v>294</v>
      </c>
      <c r="C41" s="25" t="s">
        <v>1</v>
      </c>
      <c r="D41" s="25">
        <v>39</v>
      </c>
      <c r="E41" s="32">
        <v>1.314872685185185</v>
      </c>
      <c r="F41" s="28">
        <v>0.00405092592592593</v>
      </c>
      <c r="G41" s="29">
        <v>1.3108217592592593</v>
      </c>
      <c r="H41" s="108"/>
      <c r="I41" s="31">
        <v>0.013108217592592593</v>
      </c>
      <c r="J41" s="113">
        <v>0.6067708333333334</v>
      </c>
      <c r="K41" s="36">
        <f>VLOOKUP(A41,'Bodovna tablica'!A:E,2,FALSE)</f>
        <v>366</v>
      </c>
    </row>
    <row r="42" spans="1:11" ht="15.75">
      <c r="A42" s="112">
        <f t="shared" si="1"/>
        <v>39</v>
      </c>
      <c r="B42" s="26" t="s">
        <v>334</v>
      </c>
      <c r="C42" s="25" t="s">
        <v>1</v>
      </c>
      <c r="D42" s="25">
        <v>79</v>
      </c>
      <c r="E42" s="32">
        <v>1.3299537037037037</v>
      </c>
      <c r="F42" s="28">
        <v>0.00868055555555555</v>
      </c>
      <c r="G42" s="29">
        <v>1.3212731481481481</v>
      </c>
      <c r="H42" s="108"/>
      <c r="I42" s="31">
        <v>0.013212731481481482</v>
      </c>
      <c r="J42" s="113">
        <v>0.6172222222222222</v>
      </c>
      <c r="K42" s="36">
        <f>VLOOKUP(A42,'Bodovna tablica'!A:E,2,FALSE)</f>
        <v>361.5</v>
      </c>
    </row>
    <row r="43" spans="1:11" ht="15.75">
      <c r="A43" s="112">
        <f t="shared" si="1"/>
        <v>40</v>
      </c>
      <c r="B43" s="26" t="s">
        <v>278</v>
      </c>
      <c r="C43" s="25" t="s">
        <v>1</v>
      </c>
      <c r="D43" s="25">
        <v>21</v>
      </c>
      <c r="E43" s="32">
        <v>1.3347916666666666</v>
      </c>
      <c r="F43" s="28">
        <v>0.00219907407407407</v>
      </c>
      <c r="G43" s="29">
        <v>1.3325925925925926</v>
      </c>
      <c r="H43" s="108"/>
      <c r="I43" s="31">
        <v>0.013325925925925925</v>
      </c>
      <c r="J43" s="113">
        <v>0.6285416666666667</v>
      </c>
      <c r="K43" s="36">
        <f>VLOOKUP(A43,'Bodovna tablica'!A:E,2,FALSE)</f>
        <v>357</v>
      </c>
    </row>
    <row r="44" spans="1:11" ht="15.75">
      <c r="A44" s="112">
        <f t="shared" si="1"/>
        <v>41</v>
      </c>
      <c r="B44" s="26" t="s">
        <v>314</v>
      </c>
      <c r="C44" s="25" t="s">
        <v>1</v>
      </c>
      <c r="D44" s="25">
        <v>59</v>
      </c>
      <c r="E44" s="32">
        <v>1.3464583333333333</v>
      </c>
      <c r="F44" s="28">
        <v>0.00636574074074074</v>
      </c>
      <c r="G44" s="29">
        <v>1.3400925925925926</v>
      </c>
      <c r="H44" s="108"/>
      <c r="I44" s="31">
        <v>0.013400925925925926</v>
      </c>
      <c r="J44" s="113">
        <v>0.6360416666666667</v>
      </c>
      <c r="K44" s="36">
        <f>VLOOKUP(A44,'Bodovna tablica'!A:E,2,FALSE)</f>
        <v>352.5</v>
      </c>
    </row>
    <row r="45" spans="1:11" ht="15.75">
      <c r="A45" s="112">
        <f t="shared" si="1"/>
        <v>42</v>
      </c>
      <c r="B45" s="26" t="s">
        <v>265</v>
      </c>
      <c r="C45" s="25" t="s">
        <v>1</v>
      </c>
      <c r="D45" s="25">
        <v>8</v>
      </c>
      <c r="E45" s="32">
        <v>1.3464583333333333</v>
      </c>
      <c r="F45" s="28">
        <v>0.000694444444444444</v>
      </c>
      <c r="G45" s="29">
        <v>1.3457638888888888</v>
      </c>
      <c r="H45" s="108"/>
      <c r="I45" s="31">
        <v>0.013457638888888887</v>
      </c>
      <c r="J45" s="113">
        <v>0.6417129629629629</v>
      </c>
      <c r="K45" s="36">
        <f>VLOOKUP(A45,'Bodovna tablica'!A:E,2,FALSE)</f>
        <v>348</v>
      </c>
    </row>
    <row r="46" spans="1:11" ht="15.75">
      <c r="A46" s="112">
        <f t="shared" si="1"/>
        <v>43</v>
      </c>
      <c r="B46" s="26" t="s">
        <v>325</v>
      </c>
      <c r="C46" s="25" t="s">
        <v>1</v>
      </c>
      <c r="D46" s="25">
        <v>70</v>
      </c>
      <c r="E46" s="32">
        <v>1.3561921296296298</v>
      </c>
      <c r="F46" s="28">
        <v>0.00763888888888889</v>
      </c>
      <c r="G46" s="29">
        <v>1.3485532407407408</v>
      </c>
      <c r="H46" s="108"/>
      <c r="I46" s="31">
        <v>0.013485532407407408</v>
      </c>
      <c r="J46" s="113">
        <v>0.6445023148148149</v>
      </c>
      <c r="K46" s="36">
        <f>VLOOKUP(A46,'Bodovna tablica'!A:E,2,FALSE)</f>
        <v>343.5</v>
      </c>
    </row>
    <row r="47" spans="1:11" ht="15.75">
      <c r="A47" s="112">
        <f t="shared" si="1"/>
        <v>44</v>
      </c>
      <c r="B47" s="26" t="s">
        <v>262</v>
      </c>
      <c r="C47" s="25" t="s">
        <v>1</v>
      </c>
      <c r="D47" s="25">
        <v>5</v>
      </c>
      <c r="E47" s="32">
        <v>1.3496412037037038</v>
      </c>
      <c r="F47" s="28">
        <v>0.000347222222222222</v>
      </c>
      <c r="G47" s="29">
        <v>1.3492939814814815</v>
      </c>
      <c r="H47" s="108"/>
      <c r="I47" s="31">
        <v>0.013492939814814815</v>
      </c>
      <c r="J47" s="113">
        <v>0.6452430555555556</v>
      </c>
      <c r="K47" s="36">
        <f>VLOOKUP(A47,'Bodovna tablica'!A:E,2,FALSE)</f>
        <v>339</v>
      </c>
    </row>
    <row r="48" spans="1:11" ht="15.75">
      <c r="A48" s="112">
        <f t="shared" si="1"/>
        <v>45</v>
      </c>
      <c r="B48" s="26" t="s">
        <v>275</v>
      </c>
      <c r="C48" s="25" t="s">
        <v>1</v>
      </c>
      <c r="D48" s="25">
        <v>18</v>
      </c>
      <c r="E48" s="32">
        <v>1.354976851851852</v>
      </c>
      <c r="F48" s="28">
        <v>0.00185185185185185</v>
      </c>
      <c r="G48" s="29">
        <v>1.3531250000000001</v>
      </c>
      <c r="H48" s="108"/>
      <c r="I48" s="31">
        <v>0.013531250000000002</v>
      </c>
      <c r="J48" s="113">
        <v>0.6490740740740742</v>
      </c>
      <c r="K48" s="36">
        <f>VLOOKUP(A48,'Bodovna tablica'!A:E,2,FALSE)</f>
        <v>334.5</v>
      </c>
    </row>
    <row r="49" spans="1:11" ht="15.75">
      <c r="A49" s="112">
        <f t="shared" si="1"/>
        <v>46</v>
      </c>
      <c r="B49" s="26" t="s">
        <v>292</v>
      </c>
      <c r="C49" s="25" t="s">
        <v>1</v>
      </c>
      <c r="D49" s="25">
        <v>36</v>
      </c>
      <c r="E49" s="32">
        <v>1.357638888888889</v>
      </c>
      <c r="F49" s="28">
        <v>0.00381944444444444</v>
      </c>
      <c r="G49" s="29">
        <v>1.3538194444444447</v>
      </c>
      <c r="H49" s="108"/>
      <c r="I49" s="31">
        <v>0.013538194444444446</v>
      </c>
      <c r="J49" s="113">
        <v>0.6497685185185188</v>
      </c>
      <c r="K49" s="36">
        <f>VLOOKUP(A49,'Bodovna tablica'!A:E,2,FALSE)</f>
        <v>330</v>
      </c>
    </row>
    <row r="50" spans="1:11" ht="15.75">
      <c r="A50" s="112">
        <f t="shared" si="1"/>
        <v>47</v>
      </c>
      <c r="B50" s="33" t="s">
        <v>266</v>
      </c>
      <c r="C50" s="25" t="s">
        <v>1</v>
      </c>
      <c r="D50" s="25">
        <v>9</v>
      </c>
      <c r="E50" s="32">
        <v>1.3561921296296298</v>
      </c>
      <c r="F50" s="28">
        <v>0.000810185185185185</v>
      </c>
      <c r="G50" s="29">
        <v>1.3553819444444446</v>
      </c>
      <c r="H50" s="108"/>
      <c r="I50" s="31">
        <v>0.013553819444444446</v>
      </c>
      <c r="J50" s="113">
        <v>0.6513310185185187</v>
      </c>
      <c r="K50" s="36">
        <f>VLOOKUP(A50,'Bodovna tablica'!A:E,2,FALSE)</f>
        <v>327</v>
      </c>
    </row>
    <row r="51" spans="1:11" ht="15.75">
      <c r="A51" s="112">
        <f t="shared" si="1"/>
        <v>48</v>
      </c>
      <c r="B51" s="26" t="s">
        <v>303</v>
      </c>
      <c r="C51" s="25" t="s">
        <v>1</v>
      </c>
      <c r="D51" s="25">
        <v>48</v>
      </c>
      <c r="E51" s="32">
        <v>1.3730324074074074</v>
      </c>
      <c r="F51" s="28">
        <v>0.00509259259259259</v>
      </c>
      <c r="G51" s="29">
        <v>1.3679398148148147</v>
      </c>
      <c r="H51" s="108"/>
      <c r="I51" s="31">
        <v>0.013679398148148147</v>
      </c>
      <c r="J51" s="113">
        <v>0.6638888888888889</v>
      </c>
      <c r="K51" s="36">
        <f>VLOOKUP(A51,'Bodovna tablica'!A:E,2,FALSE)</f>
        <v>324</v>
      </c>
    </row>
    <row r="52" spans="1:11" ht="15.75">
      <c r="A52" s="112">
        <f t="shared" si="1"/>
        <v>49</v>
      </c>
      <c r="B52" s="26" t="s">
        <v>282</v>
      </c>
      <c r="C52" s="25" t="s">
        <v>1</v>
      </c>
      <c r="D52" s="25">
        <v>25</v>
      </c>
      <c r="E52" s="32">
        <v>1.3730324074074074</v>
      </c>
      <c r="F52" s="28">
        <v>0.00266203703703704</v>
      </c>
      <c r="G52" s="29">
        <v>1.3703703703703705</v>
      </c>
      <c r="H52" s="108"/>
      <c r="I52" s="31">
        <v>0.013703703703703704</v>
      </c>
      <c r="J52" s="113">
        <v>0.6663194444444446</v>
      </c>
      <c r="K52" s="36">
        <f>VLOOKUP(A52,'Bodovna tablica'!A:E,2,FALSE)</f>
        <v>321</v>
      </c>
    </row>
    <row r="53" spans="1:11" ht="15.75">
      <c r="A53" s="112">
        <f t="shared" si="1"/>
        <v>50</v>
      </c>
      <c r="B53" s="34" t="s">
        <v>270</v>
      </c>
      <c r="C53" s="35" t="s">
        <v>1</v>
      </c>
      <c r="D53" s="25">
        <v>13</v>
      </c>
      <c r="E53" s="32">
        <v>1.386261574074074</v>
      </c>
      <c r="F53" s="28">
        <v>0.00127314814814815</v>
      </c>
      <c r="G53" s="29">
        <v>1.384988425925926</v>
      </c>
      <c r="H53" s="108"/>
      <c r="I53" s="31">
        <v>0.01384988425925926</v>
      </c>
      <c r="J53" s="113">
        <v>0.6809375000000001</v>
      </c>
      <c r="K53" s="36">
        <f>VLOOKUP(A53,'Bodovna tablica'!A:E,2,FALSE)</f>
        <v>318</v>
      </c>
    </row>
    <row r="54" spans="1:11" ht="15.75">
      <c r="A54" s="112">
        <f t="shared" si="1"/>
        <v>51</v>
      </c>
      <c r="B54" s="26" t="s">
        <v>274</v>
      </c>
      <c r="C54" s="25" t="s">
        <v>1</v>
      </c>
      <c r="D54" s="25">
        <v>17</v>
      </c>
      <c r="E54" s="32">
        <v>1.3873148148148147</v>
      </c>
      <c r="F54" s="28">
        <v>0.00173611111111111</v>
      </c>
      <c r="G54" s="29">
        <v>1.3855787037037035</v>
      </c>
      <c r="H54" s="108"/>
      <c r="I54" s="31">
        <v>0.013855787037037035</v>
      </c>
      <c r="J54" s="113">
        <v>0.6815277777777776</v>
      </c>
      <c r="K54" s="36">
        <f>VLOOKUP(A54,'Bodovna tablica'!A:E,2,FALSE)</f>
        <v>315</v>
      </c>
    </row>
    <row r="55" spans="1:11" ht="15.75">
      <c r="A55" s="112">
        <f t="shared" si="1"/>
        <v>52</v>
      </c>
      <c r="B55" s="26" t="s">
        <v>305</v>
      </c>
      <c r="C55" s="25" t="s">
        <v>1</v>
      </c>
      <c r="D55" s="25">
        <v>50</v>
      </c>
      <c r="E55" s="32">
        <v>1.3949074074074073</v>
      </c>
      <c r="F55" s="28">
        <v>0.00532407407407407</v>
      </c>
      <c r="G55" s="29">
        <v>1.3895833333333332</v>
      </c>
      <c r="H55" s="108"/>
      <c r="I55" s="31">
        <v>0.013895833333333331</v>
      </c>
      <c r="J55" s="113">
        <v>0.6855324074074073</v>
      </c>
      <c r="K55" s="36">
        <f>VLOOKUP(A55,'Bodovna tablica'!A:E,2,FALSE)</f>
        <v>312</v>
      </c>
    </row>
    <row r="56" spans="1:11" ht="15.75">
      <c r="A56" s="112">
        <f t="shared" si="1"/>
        <v>53</v>
      </c>
      <c r="B56" s="26" t="s">
        <v>263</v>
      </c>
      <c r="C56" s="25" t="s">
        <v>1</v>
      </c>
      <c r="D56" s="25">
        <v>6</v>
      </c>
      <c r="E56" s="32">
        <v>1.3949074074074073</v>
      </c>
      <c r="F56" s="28">
        <v>0.000462962962962963</v>
      </c>
      <c r="G56" s="29">
        <v>1.3944444444444444</v>
      </c>
      <c r="H56" s="108"/>
      <c r="I56" s="31">
        <v>0.013944444444444443</v>
      </c>
      <c r="J56" s="113">
        <v>0.6903935185185185</v>
      </c>
      <c r="K56" s="36">
        <f>VLOOKUP(A56,'Bodovna tablica'!A:E,2,FALSE)</f>
        <v>309</v>
      </c>
    </row>
    <row r="57" spans="1:11" ht="15.75">
      <c r="A57" s="112">
        <f t="shared" si="1"/>
        <v>54</v>
      </c>
      <c r="B57" s="34" t="s">
        <v>261</v>
      </c>
      <c r="C57" s="35" t="s">
        <v>1</v>
      </c>
      <c r="D57" s="25">
        <v>4</v>
      </c>
      <c r="E57" s="32">
        <v>1.3949074074074073</v>
      </c>
      <c r="F57" s="28">
        <v>0.00023148148148148146</v>
      </c>
      <c r="G57" s="29">
        <v>1.3946759259259258</v>
      </c>
      <c r="H57" s="108"/>
      <c r="I57" s="31">
        <v>0.013946759259259258</v>
      </c>
      <c r="J57" s="113">
        <v>0.6906249999999999</v>
      </c>
      <c r="K57" s="36">
        <f>VLOOKUP(A57,'Bodovna tablica'!A:E,2,FALSE)</f>
        <v>306</v>
      </c>
    </row>
    <row r="58" spans="1:11" ht="15.75">
      <c r="A58" s="112">
        <f t="shared" si="1"/>
        <v>55</v>
      </c>
      <c r="B58" s="26" t="s">
        <v>333</v>
      </c>
      <c r="C58" s="25" t="s">
        <v>1</v>
      </c>
      <c r="D58" s="25">
        <v>78</v>
      </c>
      <c r="E58" s="32">
        <v>1.4104629629629628</v>
      </c>
      <c r="F58" s="28">
        <v>0.00856481481481481</v>
      </c>
      <c r="G58" s="29">
        <v>1.401898148148148</v>
      </c>
      <c r="H58" s="108"/>
      <c r="I58" s="31">
        <v>0.014018981481481481</v>
      </c>
      <c r="J58" s="113">
        <v>0.6978472222222222</v>
      </c>
      <c r="K58" s="36">
        <f>VLOOKUP(A58,'Bodovna tablica'!A:E,2,FALSE)</f>
        <v>303</v>
      </c>
    </row>
    <row r="59" spans="1:11" ht="15.75">
      <c r="A59" s="112">
        <f t="shared" si="1"/>
        <v>56</v>
      </c>
      <c r="B59" s="26" t="s">
        <v>307</v>
      </c>
      <c r="C59" s="25" t="s">
        <v>1</v>
      </c>
      <c r="D59" s="25">
        <v>52</v>
      </c>
      <c r="E59" s="32">
        <v>1.4104629629629628</v>
      </c>
      <c r="F59" s="28">
        <v>0.00555555555555555</v>
      </c>
      <c r="G59" s="29">
        <v>1.4049074074074073</v>
      </c>
      <c r="H59" s="108"/>
      <c r="I59" s="31">
        <v>0.014049074074074073</v>
      </c>
      <c r="J59" s="113">
        <v>0.7008564814814814</v>
      </c>
      <c r="K59" s="36">
        <f>VLOOKUP(A59,'Bodovna tablica'!A:E,2,FALSE)</f>
        <v>300</v>
      </c>
    </row>
    <row r="60" spans="1:11" ht="15.75">
      <c r="A60" s="112">
        <f t="shared" si="1"/>
        <v>57</v>
      </c>
      <c r="B60" s="26" t="s">
        <v>295</v>
      </c>
      <c r="C60" s="25" t="s">
        <v>1</v>
      </c>
      <c r="D60" s="25">
        <v>40</v>
      </c>
      <c r="E60" s="32">
        <v>1.4104629629629628</v>
      </c>
      <c r="F60" s="28">
        <v>0.00416666666666667</v>
      </c>
      <c r="G60" s="29">
        <v>1.4062962962962962</v>
      </c>
      <c r="H60" s="108"/>
      <c r="I60" s="31">
        <v>0.014062962962962961</v>
      </c>
      <c r="J60" s="113">
        <v>0.7022453703703703</v>
      </c>
      <c r="K60" s="36">
        <f>VLOOKUP(A60,'Bodovna tablica'!A:E,2,FALSE)</f>
        <v>297</v>
      </c>
    </row>
    <row r="61" spans="1:11" ht="16.5" thickBot="1">
      <c r="A61" s="114">
        <f t="shared" si="1"/>
        <v>58</v>
      </c>
      <c r="B61" s="42" t="s">
        <v>306</v>
      </c>
      <c r="C61" s="41" t="s">
        <v>1</v>
      </c>
      <c r="D61" s="41">
        <v>51</v>
      </c>
      <c r="E61" s="43">
        <v>1.4547106481481482</v>
      </c>
      <c r="F61" s="44">
        <v>0.00543981481481481</v>
      </c>
      <c r="G61" s="45">
        <v>1.4492708333333335</v>
      </c>
      <c r="H61" s="108"/>
      <c r="I61" s="46">
        <v>0.014492708333333335</v>
      </c>
      <c r="J61" s="115">
        <v>0.7452199074074076</v>
      </c>
      <c r="K61" s="36">
        <f>VLOOKUP(A61,'Bodovna tablica'!A:E,2,FALSE)</f>
        <v>294</v>
      </c>
    </row>
    <row r="62" spans="1:11" ht="15.75">
      <c r="A62" s="150">
        <v>59</v>
      </c>
      <c r="B62" s="26" t="s">
        <v>327</v>
      </c>
      <c r="C62" s="25" t="s">
        <v>1</v>
      </c>
      <c r="D62" s="25">
        <v>72</v>
      </c>
      <c r="E62" s="32">
        <v>1.3121527777777777</v>
      </c>
      <c r="F62" s="28">
        <v>0.00787037037037037</v>
      </c>
      <c r="G62" s="29">
        <v>1.3042824074074073</v>
      </c>
      <c r="H62" s="110" t="s">
        <v>356</v>
      </c>
      <c r="I62" s="151"/>
      <c r="J62" s="116">
        <v>0.6002314814814814</v>
      </c>
      <c r="K62" s="36">
        <f>VLOOKUP(A62,'Bodovna tablica'!A:E,2,FALSE)</f>
        <v>291</v>
      </c>
    </row>
    <row r="63" spans="1:11" ht="16.5" thickBot="1">
      <c r="A63" s="150">
        <v>60</v>
      </c>
      <c r="B63" s="26" t="s">
        <v>308</v>
      </c>
      <c r="C63" s="25" t="s">
        <v>1</v>
      </c>
      <c r="D63" s="25">
        <v>53</v>
      </c>
      <c r="E63" s="32">
        <v>1.3121527777777777</v>
      </c>
      <c r="F63" s="28">
        <v>0.0056712962962963</v>
      </c>
      <c r="G63" s="29">
        <v>1.3064814814814814</v>
      </c>
      <c r="H63" s="109" t="s">
        <v>356</v>
      </c>
      <c r="I63" s="152"/>
      <c r="J63" s="116">
        <v>0.6024305555555555</v>
      </c>
      <c r="K63" s="36">
        <f>VLOOKUP(A63,'Bodovna tablica'!A:E,2,FALSE)</f>
        <v>288</v>
      </c>
    </row>
    <row r="64" spans="1:11" ht="15.75">
      <c r="A64" s="117" t="s">
        <v>371</v>
      </c>
      <c r="B64" s="48" t="s">
        <v>271</v>
      </c>
      <c r="C64" s="47" t="s">
        <v>1</v>
      </c>
      <c r="D64" s="47">
        <v>14</v>
      </c>
      <c r="E64" s="47" t="s">
        <v>340</v>
      </c>
      <c r="F64" s="37"/>
      <c r="G64" s="38"/>
      <c r="H64" s="108"/>
      <c r="I64" s="39"/>
      <c r="J64" s="118"/>
      <c r="K64" s="36">
        <f>VLOOKUP(A64,'Bodovna tablica'!A:E,2,FALSE)</f>
        <v>6</v>
      </c>
    </row>
    <row r="65" spans="1:11" ht="15.75">
      <c r="A65" s="112" t="s">
        <v>371</v>
      </c>
      <c r="B65" s="26" t="s">
        <v>272</v>
      </c>
      <c r="C65" s="25" t="s">
        <v>1</v>
      </c>
      <c r="D65" s="25">
        <v>15</v>
      </c>
      <c r="E65" s="25" t="s">
        <v>340</v>
      </c>
      <c r="F65" s="37"/>
      <c r="G65" s="38"/>
      <c r="H65" s="108"/>
      <c r="I65" s="39"/>
      <c r="J65" s="118"/>
      <c r="K65" s="36">
        <f>VLOOKUP(A65,'Bodovna tablica'!A:E,2,FALSE)</f>
        <v>6</v>
      </c>
    </row>
    <row r="66" spans="1:11" ht="15.75">
      <c r="A66" s="112" t="s">
        <v>371</v>
      </c>
      <c r="B66" s="26" t="s">
        <v>285</v>
      </c>
      <c r="C66" s="25" t="s">
        <v>1</v>
      </c>
      <c r="D66" s="25">
        <v>29</v>
      </c>
      <c r="E66" s="25" t="s">
        <v>340</v>
      </c>
      <c r="F66" s="37"/>
      <c r="G66" s="38"/>
      <c r="H66" s="108"/>
      <c r="I66" s="39"/>
      <c r="J66" s="118"/>
      <c r="K66" s="36">
        <f>VLOOKUP(A66,'Bodovna tablica'!A:E,2,FALSE)</f>
        <v>6</v>
      </c>
    </row>
    <row r="67" spans="1:11" ht="15.75">
      <c r="A67" s="112" t="s">
        <v>371</v>
      </c>
      <c r="B67" s="34" t="s">
        <v>260</v>
      </c>
      <c r="C67" s="35" t="s">
        <v>1</v>
      </c>
      <c r="D67" s="25">
        <v>2</v>
      </c>
      <c r="E67" s="25" t="s">
        <v>340</v>
      </c>
      <c r="F67" s="37"/>
      <c r="G67" s="38"/>
      <c r="H67" s="108"/>
      <c r="I67" s="39"/>
      <c r="J67" s="118"/>
      <c r="K67" s="36">
        <f>VLOOKUP(A67,'Bodovna tablica'!A:E,2,FALSE)</f>
        <v>6</v>
      </c>
    </row>
    <row r="68" spans="1:11" ht="15.75">
      <c r="A68" s="112" t="s">
        <v>371</v>
      </c>
      <c r="B68" s="34" t="s">
        <v>268</v>
      </c>
      <c r="C68" s="35" t="s">
        <v>1</v>
      </c>
      <c r="D68" s="25">
        <v>11</v>
      </c>
      <c r="E68" s="25" t="s">
        <v>340</v>
      </c>
      <c r="F68" s="37"/>
      <c r="G68" s="38"/>
      <c r="H68" s="108"/>
      <c r="I68" s="39"/>
      <c r="J68" s="118"/>
      <c r="K68" s="36">
        <f>VLOOKUP(A68,'Bodovna tablica'!A:E,2,FALSE)</f>
        <v>6</v>
      </c>
    </row>
    <row r="69" spans="1:11" ht="15.75">
      <c r="A69" s="112" t="s">
        <v>371</v>
      </c>
      <c r="B69" s="26" t="s">
        <v>281</v>
      </c>
      <c r="C69" s="25" t="s">
        <v>1</v>
      </c>
      <c r="D69" s="25">
        <v>24</v>
      </c>
      <c r="E69" s="25" t="s">
        <v>340</v>
      </c>
      <c r="F69" s="37"/>
      <c r="G69" s="38"/>
      <c r="H69" s="108"/>
      <c r="I69" s="39"/>
      <c r="J69" s="118"/>
      <c r="K69" s="36">
        <f>VLOOKUP(A69,'Bodovna tablica'!A:E,2,FALSE)</f>
        <v>6</v>
      </c>
    </row>
    <row r="70" spans="1:11" ht="15.75">
      <c r="A70" s="112" t="s">
        <v>371</v>
      </c>
      <c r="B70" s="26" t="s">
        <v>283</v>
      </c>
      <c r="C70" s="25" t="s">
        <v>1</v>
      </c>
      <c r="D70" s="25">
        <v>27</v>
      </c>
      <c r="E70" s="25" t="s">
        <v>340</v>
      </c>
      <c r="F70" s="37"/>
      <c r="G70" s="38"/>
      <c r="H70" s="108"/>
      <c r="I70" s="39"/>
      <c r="J70" s="118"/>
      <c r="K70" s="36">
        <f>VLOOKUP(A70,'Bodovna tablica'!A:E,2,FALSE)</f>
        <v>6</v>
      </c>
    </row>
    <row r="71" spans="1:11" ht="15.75">
      <c r="A71" s="112" t="s">
        <v>371</v>
      </c>
      <c r="B71" s="26" t="s">
        <v>289</v>
      </c>
      <c r="C71" s="25" t="s">
        <v>1</v>
      </c>
      <c r="D71" s="25">
        <v>33</v>
      </c>
      <c r="E71" s="25" t="s">
        <v>340</v>
      </c>
      <c r="F71" s="37"/>
      <c r="G71" s="38"/>
      <c r="H71" s="108"/>
      <c r="I71" s="39"/>
      <c r="J71" s="118"/>
      <c r="K71" s="36">
        <f>VLOOKUP(A71,'Bodovna tablica'!A:E,2,FALSE)</f>
        <v>6</v>
      </c>
    </row>
    <row r="72" spans="1:11" ht="15.75">
      <c r="A72" s="112" t="s">
        <v>371</v>
      </c>
      <c r="B72" s="26" t="s">
        <v>324</v>
      </c>
      <c r="C72" s="25" t="s">
        <v>1</v>
      </c>
      <c r="D72" s="25">
        <v>69</v>
      </c>
      <c r="E72" s="25" t="s">
        <v>340</v>
      </c>
      <c r="F72" s="37"/>
      <c r="G72" s="38"/>
      <c r="H72" s="108"/>
      <c r="I72" s="39"/>
      <c r="J72" s="118"/>
      <c r="K72" s="36">
        <f>VLOOKUP(A72,'Bodovna tablica'!A:E,2,FALSE)</f>
        <v>6</v>
      </c>
    </row>
    <row r="73" spans="1:11" ht="15.75">
      <c r="A73" s="112" t="s">
        <v>371</v>
      </c>
      <c r="B73" s="26" t="s">
        <v>329</v>
      </c>
      <c r="C73" s="25" t="s">
        <v>1</v>
      </c>
      <c r="D73" s="25">
        <v>74</v>
      </c>
      <c r="E73" s="25" t="s">
        <v>340</v>
      </c>
      <c r="F73" s="37"/>
      <c r="G73" s="38"/>
      <c r="H73" s="108"/>
      <c r="I73" s="39"/>
      <c r="J73" s="118"/>
      <c r="K73" s="36">
        <f>VLOOKUP(A73,'Bodovna tablica'!A:E,2,FALSE)</f>
        <v>6</v>
      </c>
    </row>
    <row r="74" spans="1:11" ht="16.5" thickBot="1">
      <c r="A74" s="119" t="s">
        <v>371</v>
      </c>
      <c r="B74" s="55" t="s">
        <v>330</v>
      </c>
      <c r="C74" s="56" t="s">
        <v>1</v>
      </c>
      <c r="D74" s="56">
        <v>75</v>
      </c>
      <c r="E74" s="56" t="s">
        <v>340</v>
      </c>
      <c r="F74" s="120"/>
      <c r="G74" s="121"/>
      <c r="H74" s="57"/>
      <c r="I74" s="122"/>
      <c r="J74" s="123"/>
      <c r="K74" s="36">
        <f>VLOOKUP(A74,'Bodovna tablica'!A:E,2,FALSE)</f>
        <v>6</v>
      </c>
    </row>
    <row r="75" spans="1:4" ht="16.5" thickBot="1">
      <c r="A75" s="39"/>
      <c r="D75" s="39"/>
    </row>
    <row r="76" spans="1:4" ht="16.5" thickBot="1">
      <c r="A76" s="153"/>
      <c r="B76" s="30" t="s">
        <v>354</v>
      </c>
      <c r="D76" s="39"/>
    </row>
    <row r="77" spans="1:4" ht="15.75">
      <c r="A77" s="39"/>
      <c r="D77" s="39"/>
    </row>
    <row r="78" spans="1:4" ht="15.75">
      <c r="A78" s="39"/>
      <c r="D78" s="39"/>
    </row>
    <row r="79" spans="1:4" ht="15.75">
      <c r="A79" s="39"/>
      <c r="D79" s="39"/>
    </row>
  </sheetData>
  <sheetProtection/>
  <mergeCells count="4">
    <mergeCell ref="A1:J1"/>
    <mergeCell ref="A2:C3"/>
    <mergeCell ref="E2:F2"/>
    <mergeCell ref="I62:I63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7109375" style="30" customWidth="1"/>
    <col min="2" max="2" width="24.7109375" style="30" bestFit="1" customWidth="1"/>
    <col min="3" max="3" width="7.8515625" style="30" bestFit="1" customWidth="1"/>
    <col min="4" max="4" width="5.7109375" style="30" customWidth="1"/>
    <col min="5" max="5" width="10.7109375" style="36" customWidth="1"/>
    <col min="6" max="6" width="8.7109375" style="36" customWidth="1"/>
    <col min="7" max="7" width="12.7109375" style="40" customWidth="1"/>
    <col min="8" max="8" width="0" style="30" hidden="1" customWidth="1"/>
    <col min="9" max="9" width="9.140625" style="36" customWidth="1"/>
    <col min="10" max="10" width="9.140625" style="30" customWidth="1"/>
    <col min="11" max="11" width="9.140625" style="36" customWidth="1"/>
    <col min="12" max="241" width="9.140625" style="30" customWidth="1"/>
    <col min="242" max="242" width="3.00390625" style="30" bestFit="1" customWidth="1"/>
    <col min="243" max="243" width="24.7109375" style="30" bestFit="1" customWidth="1"/>
    <col min="244" max="244" width="7.8515625" style="30" bestFit="1" customWidth="1"/>
    <col min="245" max="245" width="6.57421875" style="30" bestFit="1" customWidth="1"/>
    <col min="246" max="246" width="7.140625" style="30" bestFit="1" customWidth="1"/>
    <col min="247" max="247" width="6.28125" style="30" bestFit="1" customWidth="1"/>
    <col min="248" max="248" width="15.8515625" style="30" bestFit="1" customWidth="1"/>
    <col min="249" max="16384" width="9.140625" style="30" customWidth="1"/>
  </cols>
  <sheetData>
    <row r="1" spans="1:11" s="24" customFormat="1" ht="62.25" thickBot="1">
      <c r="A1" s="93" t="s">
        <v>359</v>
      </c>
      <c r="B1" s="94"/>
      <c r="C1" s="94"/>
      <c r="D1" s="94"/>
      <c r="E1" s="94"/>
      <c r="F1" s="94"/>
      <c r="G1" s="94"/>
      <c r="H1" s="94"/>
      <c r="I1" s="94"/>
      <c r="J1" s="95"/>
      <c r="K1" s="124"/>
    </row>
    <row r="2" spans="1:11" s="24" customFormat="1" ht="12" customHeight="1">
      <c r="A2" s="103" t="s">
        <v>339</v>
      </c>
      <c r="B2" s="104"/>
      <c r="C2" s="105"/>
      <c r="D2" s="66" t="s">
        <v>364</v>
      </c>
      <c r="E2" s="102" t="s">
        <v>353</v>
      </c>
      <c r="F2" s="102"/>
      <c r="G2" s="58" t="s">
        <v>342</v>
      </c>
      <c r="H2" s="60"/>
      <c r="I2" s="59" t="s">
        <v>360</v>
      </c>
      <c r="J2" s="67" t="s">
        <v>362</v>
      </c>
      <c r="K2" s="124"/>
    </row>
    <row r="3" spans="1:11" s="24" customFormat="1" ht="12" customHeight="1">
      <c r="A3" s="103"/>
      <c r="B3" s="104"/>
      <c r="C3" s="105"/>
      <c r="D3" s="164" t="s">
        <v>365</v>
      </c>
      <c r="E3" s="164" t="s">
        <v>355</v>
      </c>
      <c r="F3" s="164" t="s">
        <v>358</v>
      </c>
      <c r="G3" s="165" t="s">
        <v>357</v>
      </c>
      <c r="H3" s="60"/>
      <c r="I3" s="166" t="s">
        <v>361</v>
      </c>
      <c r="J3" s="167" t="s">
        <v>363</v>
      </c>
      <c r="K3" s="124" t="s">
        <v>373</v>
      </c>
    </row>
    <row r="4" spans="1:11" ht="15.75">
      <c r="A4" s="25">
        <f>RANK(G4,$G$4:$G$12,1)</f>
        <v>1</v>
      </c>
      <c r="B4" s="26" t="s">
        <v>276</v>
      </c>
      <c r="C4" s="25" t="s">
        <v>9</v>
      </c>
      <c r="D4" s="25">
        <v>19</v>
      </c>
      <c r="E4" s="27">
        <v>0.9402314814814815</v>
      </c>
      <c r="F4" s="28">
        <v>0.00196759259259259</v>
      </c>
      <c r="G4" s="29">
        <v>0.9382638888888889</v>
      </c>
      <c r="H4" s="33"/>
      <c r="I4" s="28">
        <v>0.009382638888888888</v>
      </c>
      <c r="J4" s="27">
        <v>0.234212962962963</v>
      </c>
      <c r="K4" s="25">
        <f>VLOOKUP(A4,'Bodovna tablica'!A:E,2,FALSE)</f>
        <v>1500</v>
      </c>
    </row>
    <row r="5" spans="1:11" ht="15.75">
      <c r="A5" s="25">
        <f aca="true" t="shared" si="0" ref="A5:A12">RANK(G5,$G$4:$G$12,1)</f>
        <v>2</v>
      </c>
      <c r="B5" s="26" t="s">
        <v>326</v>
      </c>
      <c r="C5" s="25" t="s">
        <v>9</v>
      </c>
      <c r="D5" s="25">
        <v>71</v>
      </c>
      <c r="E5" s="32">
        <v>1.0064236111111111</v>
      </c>
      <c r="F5" s="28">
        <v>0.00775462962962963</v>
      </c>
      <c r="G5" s="29">
        <v>0.9986689814814815</v>
      </c>
      <c r="H5" s="33"/>
      <c r="I5" s="28">
        <v>0.009986689814814815</v>
      </c>
      <c r="J5" s="27">
        <v>0.29461805555555565</v>
      </c>
      <c r="K5" s="25">
        <f>VLOOKUP(A5,'Bodovna tablica'!A:E,2,FALSE)</f>
        <v>1275</v>
      </c>
    </row>
    <row r="6" spans="1:11" ht="15.75">
      <c r="A6" s="25">
        <f t="shared" si="0"/>
        <v>3</v>
      </c>
      <c r="B6" s="26" t="s">
        <v>288</v>
      </c>
      <c r="C6" s="25" t="s">
        <v>9</v>
      </c>
      <c r="D6" s="25">
        <v>32</v>
      </c>
      <c r="E6" s="32">
        <v>1.218923611111111</v>
      </c>
      <c r="F6" s="28">
        <v>0.00335648148148148</v>
      </c>
      <c r="G6" s="29">
        <v>1.2155671296296295</v>
      </c>
      <c r="H6" s="33"/>
      <c r="I6" s="28">
        <v>0.012155671296296295</v>
      </c>
      <c r="J6" s="27">
        <v>0.5115162037037037</v>
      </c>
      <c r="K6" s="25">
        <f>VLOOKUP(A6,'Bodovna tablica'!A:E,2,FALSE)</f>
        <v>1125</v>
      </c>
    </row>
    <row r="7" spans="1:11" ht="15.75">
      <c r="A7" s="25">
        <f t="shared" si="0"/>
        <v>4</v>
      </c>
      <c r="B7" s="26" t="s">
        <v>269</v>
      </c>
      <c r="C7" s="25" t="s">
        <v>9</v>
      </c>
      <c r="D7" s="25">
        <v>12</v>
      </c>
      <c r="E7" s="32">
        <v>1.3121527777777777</v>
      </c>
      <c r="F7" s="28">
        <v>0.00115740740740741</v>
      </c>
      <c r="G7" s="29">
        <v>1.3109953703703703</v>
      </c>
      <c r="H7" s="33"/>
      <c r="I7" s="28">
        <v>0.013109953703703704</v>
      </c>
      <c r="J7" s="27">
        <v>0.6069444444444444</v>
      </c>
      <c r="K7" s="25">
        <f>VLOOKUP(A7,'Bodovna tablica'!A:E,2,FALSE)</f>
        <v>1050</v>
      </c>
    </row>
    <row r="8" spans="1:11" ht="15.75">
      <c r="A8" s="25">
        <f t="shared" si="0"/>
        <v>5</v>
      </c>
      <c r="B8" s="26" t="s">
        <v>313</v>
      </c>
      <c r="C8" s="25" t="s">
        <v>9</v>
      </c>
      <c r="D8" s="25">
        <v>58</v>
      </c>
      <c r="E8" s="32">
        <v>1.3730324074074074</v>
      </c>
      <c r="F8" s="28">
        <v>0.00625</v>
      </c>
      <c r="G8" s="29">
        <v>1.3667824074074073</v>
      </c>
      <c r="H8" s="33"/>
      <c r="I8" s="28">
        <v>0.013667824074074074</v>
      </c>
      <c r="J8" s="27">
        <v>0.6627314814814814</v>
      </c>
      <c r="K8" s="25">
        <f>VLOOKUP(A8,'Bodovna tablica'!A:E,2,FALSE)</f>
        <v>975</v>
      </c>
    </row>
    <row r="9" spans="1:11" ht="15.75">
      <c r="A9" s="25">
        <f t="shared" si="0"/>
        <v>6</v>
      </c>
      <c r="B9" s="26" t="s">
        <v>273</v>
      </c>
      <c r="C9" s="25" t="s">
        <v>9</v>
      </c>
      <c r="D9" s="25">
        <v>16</v>
      </c>
      <c r="E9" s="32">
        <v>1.386261574074074</v>
      </c>
      <c r="F9" s="28">
        <v>0.00162037037037037</v>
      </c>
      <c r="G9" s="29">
        <v>1.3846412037037037</v>
      </c>
      <c r="H9" s="33"/>
      <c r="I9" s="28">
        <v>0.013846412037037037</v>
      </c>
      <c r="J9" s="27">
        <v>0.6805902777777778</v>
      </c>
      <c r="K9" s="25">
        <f>VLOOKUP(A9,'Bodovna tablica'!A:E,2,FALSE)</f>
        <v>930</v>
      </c>
    </row>
    <row r="10" spans="1:11" ht="15.75">
      <c r="A10" s="25">
        <f t="shared" si="0"/>
        <v>7</v>
      </c>
      <c r="B10" s="26" t="s">
        <v>296</v>
      </c>
      <c r="C10" s="25" t="s">
        <v>9</v>
      </c>
      <c r="D10" s="25">
        <v>41</v>
      </c>
      <c r="E10" s="32">
        <v>1.3907523148148149</v>
      </c>
      <c r="F10" s="28">
        <v>0.00428240740740741</v>
      </c>
      <c r="G10" s="29">
        <v>1.3864699074074074</v>
      </c>
      <c r="H10" s="33"/>
      <c r="I10" s="28">
        <v>0.013864699074074074</v>
      </c>
      <c r="J10" s="27">
        <v>0.6824189814814815</v>
      </c>
      <c r="K10" s="25">
        <f>VLOOKUP(A10,'Bodovna tablica'!A:E,2,FALSE)</f>
        <v>885</v>
      </c>
    </row>
    <row r="11" spans="1:11" ht="15.75">
      <c r="A11" s="25">
        <f t="shared" si="0"/>
        <v>8</v>
      </c>
      <c r="B11" s="26" t="s">
        <v>284</v>
      </c>
      <c r="C11" s="25" t="s">
        <v>9</v>
      </c>
      <c r="D11" s="25">
        <v>28</v>
      </c>
      <c r="E11" s="32">
        <v>1.4547106481481482</v>
      </c>
      <c r="F11" s="28">
        <v>0.00289351851851852</v>
      </c>
      <c r="G11" s="29">
        <v>1.4518171296296296</v>
      </c>
      <c r="H11" s="33"/>
      <c r="I11" s="28">
        <v>0.014518171296296296</v>
      </c>
      <c r="J11" s="27">
        <v>0.7477662037037037</v>
      </c>
      <c r="K11" s="25">
        <f>VLOOKUP(A11,'Bodovna tablica'!A:E,2,FALSE)</f>
        <v>840</v>
      </c>
    </row>
    <row r="12" spans="1:11" ht="15.75">
      <c r="A12" s="25">
        <f t="shared" si="0"/>
        <v>9</v>
      </c>
      <c r="B12" s="26" t="s">
        <v>267</v>
      </c>
      <c r="C12" s="25" t="s">
        <v>9</v>
      </c>
      <c r="D12" s="25">
        <v>10</v>
      </c>
      <c r="E12" s="32">
        <v>1.4547106481481482</v>
      </c>
      <c r="F12" s="28">
        <v>0.000925925925925926</v>
      </c>
      <c r="G12" s="29">
        <v>1.4537847222222222</v>
      </c>
      <c r="H12" s="33"/>
      <c r="I12" s="28">
        <v>0.014537847222222223</v>
      </c>
      <c r="J12" s="27">
        <v>0.7497337962962963</v>
      </c>
      <c r="K12" s="25">
        <f>VLOOKUP(A12,'Bodovna tablica'!A:E,2,FALSE)</f>
        <v>795</v>
      </c>
    </row>
    <row r="13" spans="1:4" ht="15.75">
      <c r="A13" s="39"/>
      <c r="D13" s="39"/>
    </row>
    <row r="14" spans="1:4" ht="15.75">
      <c r="A14" s="39"/>
      <c r="D14" s="39"/>
    </row>
    <row r="15" spans="1:4" ht="15.75">
      <c r="A15" s="39"/>
      <c r="D15" s="39"/>
    </row>
    <row r="16" spans="1:4" ht="15.75">
      <c r="A16" s="39"/>
      <c r="D16" s="39"/>
    </row>
    <row r="17" spans="1:4" ht="15.75">
      <c r="A17" s="39"/>
      <c r="D17" s="39"/>
    </row>
  </sheetData>
  <sheetProtection/>
  <mergeCells count="3">
    <mergeCell ref="E2:F2"/>
    <mergeCell ref="A1:J1"/>
    <mergeCell ref="A2:C3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89"/>
  <sheetViews>
    <sheetView zoomScalePageLayoutView="0" workbookViewId="0" topLeftCell="A43">
      <selection activeCell="J81" sqref="J81"/>
    </sheetView>
  </sheetViews>
  <sheetFormatPr defaultColWidth="9.140625" defaultRowHeight="15"/>
  <cols>
    <col min="1" max="1" width="5.7109375" style="1" customWidth="1"/>
    <col min="2" max="2" width="26.421875" style="1" customWidth="1"/>
    <col min="3" max="3" width="7.8515625" style="12" bestFit="1" customWidth="1"/>
    <col min="4" max="4" width="9.00390625" style="1" customWidth="1"/>
    <col min="5" max="5" width="9.140625" style="23" customWidth="1"/>
    <col min="6" max="6" width="6.00390625" style="1" customWidth="1"/>
    <col min="7" max="7" width="9.140625" style="12" customWidth="1"/>
    <col min="8" max="244" width="9.140625" style="1" customWidth="1"/>
    <col min="245" max="245" width="4.00390625" style="1" bestFit="1" customWidth="1"/>
    <col min="246" max="246" width="21.140625" style="1" bestFit="1" customWidth="1"/>
    <col min="247" max="247" width="7.8515625" style="1" bestFit="1" customWidth="1"/>
    <col min="248" max="248" width="6.57421875" style="1" bestFit="1" customWidth="1"/>
    <col min="249" max="249" width="7.140625" style="1" bestFit="1" customWidth="1"/>
    <col min="250" max="250" width="6.28125" style="1" bestFit="1" customWidth="1"/>
    <col min="251" max="251" width="16.00390625" style="1" bestFit="1" customWidth="1"/>
    <col min="252" max="16384" width="9.140625" style="1" customWidth="1"/>
  </cols>
  <sheetData>
    <row r="1" spans="1:5" ht="32.25">
      <c r="A1" s="134" t="s">
        <v>129</v>
      </c>
      <c r="B1" s="135"/>
      <c r="C1" s="135"/>
      <c r="D1" s="135"/>
      <c r="E1" s="136"/>
    </row>
    <row r="2" spans="1:5" ht="15.75">
      <c r="A2" s="137" t="s">
        <v>128</v>
      </c>
      <c r="B2" s="138"/>
      <c r="C2" s="138"/>
      <c r="D2" s="138"/>
      <c r="E2" s="139"/>
    </row>
    <row r="3" spans="1:7" s="13" customFormat="1" ht="12" thickBot="1">
      <c r="A3" s="140"/>
      <c r="B3" s="141" t="s">
        <v>343</v>
      </c>
      <c r="C3" s="141" t="s">
        <v>344</v>
      </c>
      <c r="D3" s="141" t="s">
        <v>341</v>
      </c>
      <c r="E3" s="142" t="s">
        <v>353</v>
      </c>
      <c r="G3" s="160" t="s">
        <v>373</v>
      </c>
    </row>
    <row r="4" spans="1:7" ht="15.75">
      <c r="A4" s="129">
        <f>RANK(E4,$E$4:$E$68,1)</f>
        <v>1</v>
      </c>
      <c r="B4" s="20" t="s">
        <v>70</v>
      </c>
      <c r="C4" s="17" t="s">
        <v>1</v>
      </c>
      <c r="D4" s="17">
        <v>157</v>
      </c>
      <c r="E4" s="125">
        <v>0.3145833333333333</v>
      </c>
      <c r="G4" s="12">
        <f>VLOOKUP(A4,'Bodovna tablica'!A:E,3,FALSE)</f>
        <v>750</v>
      </c>
    </row>
    <row r="5" spans="1:7" ht="15.75">
      <c r="A5" s="128">
        <f aca="true" t="shared" si="0" ref="A5:A68">RANK(E5,$E$4:$E$68,1)</f>
        <v>2</v>
      </c>
      <c r="B5" s="9" t="s">
        <v>108</v>
      </c>
      <c r="C5" s="10" t="s">
        <v>1</v>
      </c>
      <c r="D5" s="3">
        <v>199</v>
      </c>
      <c r="E5" s="126">
        <v>0.3277777777777778</v>
      </c>
      <c r="G5" s="12">
        <f>VLOOKUP(A5,'Bodovna tablica'!A:E,3,FALSE)</f>
        <v>637.5</v>
      </c>
    </row>
    <row r="6" spans="1:7" ht="15.75">
      <c r="A6" s="128">
        <f t="shared" si="0"/>
        <v>3</v>
      </c>
      <c r="B6" s="4" t="s">
        <v>39</v>
      </c>
      <c r="C6" s="3" t="s">
        <v>1</v>
      </c>
      <c r="D6" s="3">
        <v>118</v>
      </c>
      <c r="E6" s="126">
        <v>0.34375</v>
      </c>
      <c r="G6" s="12">
        <f>VLOOKUP(A6,'Bodovna tablica'!A:E,3,FALSE)</f>
        <v>562.5</v>
      </c>
    </row>
    <row r="7" spans="1:7" ht="15.75">
      <c r="A7" s="128">
        <f t="shared" si="0"/>
        <v>4</v>
      </c>
      <c r="B7" s="4" t="s">
        <v>93</v>
      </c>
      <c r="C7" s="3" t="s">
        <v>1</v>
      </c>
      <c r="D7" s="3">
        <v>183</v>
      </c>
      <c r="E7" s="126">
        <v>0.35833333333333334</v>
      </c>
      <c r="G7" s="12">
        <v>506.5</v>
      </c>
    </row>
    <row r="8" spans="1:7" ht="15.75">
      <c r="A8" s="128">
        <f t="shared" si="0"/>
        <v>4</v>
      </c>
      <c r="B8" s="4" t="s">
        <v>116</v>
      </c>
      <c r="C8" s="3" t="s">
        <v>1</v>
      </c>
      <c r="D8" s="3">
        <v>208</v>
      </c>
      <c r="E8" s="126">
        <v>0.35833333333333334</v>
      </c>
      <c r="G8" s="12">
        <v>506.5</v>
      </c>
    </row>
    <row r="9" spans="1:7" ht="15.75">
      <c r="A9" s="128">
        <f t="shared" si="0"/>
        <v>6</v>
      </c>
      <c r="B9" s="4" t="s">
        <v>32</v>
      </c>
      <c r="C9" s="3" t="s">
        <v>1</v>
      </c>
      <c r="D9" s="3">
        <v>108</v>
      </c>
      <c r="E9" s="126">
        <v>0.3631944444444445</v>
      </c>
      <c r="G9" s="12">
        <f>VLOOKUP(A9,'Bodovna tablica'!A:E,3,FALSE)</f>
        <v>465</v>
      </c>
    </row>
    <row r="10" spans="1:7" ht="15.75">
      <c r="A10" s="128">
        <f t="shared" si="0"/>
        <v>7</v>
      </c>
      <c r="B10" s="4" t="s">
        <v>54</v>
      </c>
      <c r="C10" s="3" t="s">
        <v>1</v>
      </c>
      <c r="D10" s="3">
        <v>135</v>
      </c>
      <c r="E10" s="126">
        <v>0.3666666666666667</v>
      </c>
      <c r="G10" s="12">
        <f>VLOOKUP(A10,'Bodovna tablica'!A:E,3,FALSE)</f>
        <v>442.5</v>
      </c>
    </row>
    <row r="11" spans="1:7" ht="15.75">
      <c r="A11" s="128">
        <f t="shared" si="0"/>
        <v>8</v>
      </c>
      <c r="B11" s="4" t="s">
        <v>30</v>
      </c>
      <c r="C11" s="3" t="s">
        <v>1</v>
      </c>
      <c r="D11" s="3">
        <v>106</v>
      </c>
      <c r="E11" s="126">
        <v>0.3680555555555556</v>
      </c>
      <c r="G11" s="12">
        <v>409</v>
      </c>
    </row>
    <row r="12" spans="1:7" ht="15.75">
      <c r="A12" s="128">
        <f t="shared" si="0"/>
        <v>8</v>
      </c>
      <c r="B12" s="4" t="s">
        <v>104</v>
      </c>
      <c r="C12" s="3" t="s">
        <v>1</v>
      </c>
      <c r="D12" s="3">
        <v>194</v>
      </c>
      <c r="E12" s="126">
        <v>0.3680555555555556</v>
      </c>
      <c r="G12" s="12">
        <v>409</v>
      </c>
    </row>
    <row r="13" spans="1:7" ht="15.75">
      <c r="A13" s="128">
        <f t="shared" si="0"/>
        <v>10</v>
      </c>
      <c r="B13" s="4" t="s">
        <v>46</v>
      </c>
      <c r="C13" s="3" t="s">
        <v>1</v>
      </c>
      <c r="D13" s="3">
        <v>125</v>
      </c>
      <c r="E13" s="126">
        <v>0.37222222222222223</v>
      </c>
      <c r="G13" s="12">
        <f>VLOOKUP(A13,'Bodovna tablica'!A:E,3,FALSE)</f>
        <v>375</v>
      </c>
    </row>
    <row r="14" spans="1:7" ht="15.75">
      <c r="A14" s="128">
        <f t="shared" si="0"/>
        <v>10</v>
      </c>
      <c r="B14" s="4" t="s">
        <v>51</v>
      </c>
      <c r="C14" s="3" t="s">
        <v>1</v>
      </c>
      <c r="D14" s="3">
        <v>132</v>
      </c>
      <c r="E14" s="126">
        <v>0.37222222222222223</v>
      </c>
      <c r="G14" s="12">
        <f>VLOOKUP(A14,'Bodovna tablica'!A:E,3,FALSE)</f>
        <v>375</v>
      </c>
    </row>
    <row r="15" spans="1:7" ht="15.75">
      <c r="A15" s="128">
        <f t="shared" si="0"/>
        <v>12</v>
      </c>
      <c r="B15" s="2" t="s">
        <v>347</v>
      </c>
      <c r="C15" s="11" t="s">
        <v>1</v>
      </c>
      <c r="D15" s="11">
        <v>214</v>
      </c>
      <c r="E15" s="126">
        <v>0.37430555555555556</v>
      </c>
      <c r="G15" s="12">
        <f>VLOOKUP(A15,'Bodovna tablica'!A:E,3,FALSE)</f>
        <v>345</v>
      </c>
    </row>
    <row r="16" spans="1:7" ht="15.75">
      <c r="A16" s="128">
        <f t="shared" si="0"/>
        <v>13</v>
      </c>
      <c r="B16" s="4" t="s">
        <v>38</v>
      </c>
      <c r="C16" s="3" t="s">
        <v>1</v>
      </c>
      <c r="D16" s="3">
        <v>117</v>
      </c>
      <c r="E16" s="126">
        <v>0.3819444444444445</v>
      </c>
      <c r="G16" s="12">
        <f>VLOOKUP(A16,'Bodovna tablica'!A:E,3,FALSE)</f>
        <v>330</v>
      </c>
    </row>
    <row r="17" spans="1:7" ht="15.75">
      <c r="A17" s="128">
        <f t="shared" si="0"/>
        <v>14</v>
      </c>
      <c r="B17" s="4" t="s">
        <v>111</v>
      </c>
      <c r="C17" s="3" t="s">
        <v>1</v>
      </c>
      <c r="D17" s="3">
        <v>203</v>
      </c>
      <c r="E17" s="126">
        <v>0.3909722222222222</v>
      </c>
      <c r="G17" s="12">
        <f>VLOOKUP(A17,'Bodovna tablica'!A:E,3,FALSE)</f>
        <v>315</v>
      </c>
    </row>
    <row r="18" spans="1:7" ht="15.75">
      <c r="A18" s="128">
        <f t="shared" si="0"/>
        <v>15</v>
      </c>
      <c r="B18" s="4" t="s">
        <v>71</v>
      </c>
      <c r="C18" s="3" t="s">
        <v>1</v>
      </c>
      <c r="D18" s="3">
        <v>158</v>
      </c>
      <c r="E18" s="126">
        <v>0.40138888888888885</v>
      </c>
      <c r="G18" s="12">
        <f>VLOOKUP(A18,'Bodovna tablica'!A:E,3,FALSE)</f>
        <v>300</v>
      </c>
    </row>
    <row r="19" spans="1:7" ht="15.75">
      <c r="A19" s="128">
        <f t="shared" si="0"/>
        <v>16</v>
      </c>
      <c r="B19" s="4" t="s">
        <v>89</v>
      </c>
      <c r="C19" s="3" t="s">
        <v>1</v>
      </c>
      <c r="D19" s="3">
        <v>177</v>
      </c>
      <c r="E19" s="126">
        <v>0.40624999999999994</v>
      </c>
      <c r="G19" s="12">
        <f>VLOOKUP(A19,'Bodovna tablica'!A:E,3,FALSE)</f>
        <v>292.5</v>
      </c>
    </row>
    <row r="20" spans="1:7" ht="15.75">
      <c r="A20" s="128">
        <f t="shared" si="0"/>
        <v>17</v>
      </c>
      <c r="B20" s="4" t="s">
        <v>88</v>
      </c>
      <c r="C20" s="3" t="s">
        <v>1</v>
      </c>
      <c r="D20" s="3">
        <v>176</v>
      </c>
      <c r="E20" s="126">
        <v>0.4069444444444444</v>
      </c>
      <c r="G20" s="12">
        <f>VLOOKUP(A20,'Bodovna tablica'!A:E,3,FALSE)</f>
        <v>285</v>
      </c>
    </row>
    <row r="21" spans="1:7" ht="15.75">
      <c r="A21" s="128">
        <f t="shared" si="0"/>
        <v>18</v>
      </c>
      <c r="B21" s="4" t="s">
        <v>35</v>
      </c>
      <c r="C21" s="3" t="s">
        <v>1</v>
      </c>
      <c r="D21" s="3">
        <v>113</v>
      </c>
      <c r="E21" s="126">
        <v>0.4131944444444445</v>
      </c>
      <c r="G21" s="12">
        <v>274</v>
      </c>
    </row>
    <row r="22" spans="1:7" ht="15.75">
      <c r="A22" s="128">
        <f t="shared" si="0"/>
        <v>18</v>
      </c>
      <c r="B22" s="5" t="s">
        <v>78</v>
      </c>
      <c r="C22" s="3" t="s">
        <v>1</v>
      </c>
      <c r="D22" s="3">
        <v>166</v>
      </c>
      <c r="E22" s="126">
        <v>0.4131944444444445</v>
      </c>
      <c r="G22" s="12">
        <v>274</v>
      </c>
    </row>
    <row r="23" spans="1:7" ht="15.75">
      <c r="A23" s="128">
        <f t="shared" si="0"/>
        <v>20</v>
      </c>
      <c r="B23" s="4" t="s">
        <v>90</v>
      </c>
      <c r="C23" s="3" t="s">
        <v>1</v>
      </c>
      <c r="D23" s="3">
        <v>179</v>
      </c>
      <c r="E23" s="126">
        <v>0.4222222222222222</v>
      </c>
      <c r="G23" s="12">
        <f>VLOOKUP(A23,'Bodovna tablica'!A:E,3,FALSE)</f>
        <v>262.5</v>
      </c>
    </row>
    <row r="24" spans="1:7" ht="15.75">
      <c r="A24" s="128">
        <f t="shared" si="0"/>
        <v>21</v>
      </c>
      <c r="B24" s="4" t="s">
        <v>63</v>
      </c>
      <c r="C24" s="3" t="s">
        <v>1</v>
      </c>
      <c r="D24" s="3">
        <v>148</v>
      </c>
      <c r="E24" s="126">
        <v>0.4284722222222222</v>
      </c>
      <c r="G24" s="12">
        <f>VLOOKUP(A24,'Bodovna tablica'!A:E,3,FALSE)</f>
        <v>255</v>
      </c>
    </row>
    <row r="25" spans="1:7" ht="15.75">
      <c r="A25" s="128">
        <f t="shared" si="0"/>
        <v>22</v>
      </c>
      <c r="B25" s="4" t="s">
        <v>60</v>
      </c>
      <c r="C25" s="3" t="s">
        <v>1</v>
      </c>
      <c r="D25" s="3">
        <v>144</v>
      </c>
      <c r="E25" s="126">
        <v>0.42916666666666664</v>
      </c>
      <c r="G25" s="12">
        <f>VLOOKUP(A25,'Bodovna tablica'!A:E,3,FALSE)</f>
        <v>247.5</v>
      </c>
    </row>
    <row r="26" spans="1:7" ht="15.75">
      <c r="A26" s="128">
        <f t="shared" si="0"/>
        <v>23</v>
      </c>
      <c r="B26" s="4" t="s">
        <v>64</v>
      </c>
      <c r="C26" s="3" t="s">
        <v>1</v>
      </c>
      <c r="D26" s="3">
        <v>150</v>
      </c>
      <c r="E26" s="126">
        <v>0.43124999999999997</v>
      </c>
      <c r="G26" s="12">
        <v>232.7</v>
      </c>
    </row>
    <row r="27" spans="1:7" ht="15.75">
      <c r="A27" s="128">
        <f t="shared" si="0"/>
        <v>23</v>
      </c>
      <c r="B27" s="4" t="s">
        <v>94</v>
      </c>
      <c r="C27" s="3" t="s">
        <v>1</v>
      </c>
      <c r="D27" s="3">
        <v>184</v>
      </c>
      <c r="E27" s="126">
        <v>0.43124999999999997</v>
      </c>
      <c r="G27" s="12">
        <v>232.7</v>
      </c>
    </row>
    <row r="28" spans="1:7" ht="15.75">
      <c r="A28" s="128">
        <f t="shared" si="0"/>
        <v>23</v>
      </c>
      <c r="B28" s="2" t="s">
        <v>127</v>
      </c>
      <c r="C28" s="11" t="s">
        <v>1</v>
      </c>
      <c r="D28" s="3">
        <v>222</v>
      </c>
      <c r="E28" s="126">
        <v>0.43124999999999997</v>
      </c>
      <c r="G28" s="12">
        <v>232.7</v>
      </c>
    </row>
    <row r="29" spans="1:7" ht="15.75">
      <c r="A29" s="128">
        <f t="shared" si="0"/>
        <v>26</v>
      </c>
      <c r="B29" s="4" t="s">
        <v>83</v>
      </c>
      <c r="C29" s="3" t="s">
        <v>1</v>
      </c>
      <c r="D29" s="3">
        <v>171</v>
      </c>
      <c r="E29" s="126">
        <v>0.43263888888888885</v>
      </c>
      <c r="G29" s="12">
        <f>VLOOKUP(A29,'Bodovna tablica'!A:E,3,FALSE)</f>
        <v>222</v>
      </c>
    </row>
    <row r="30" spans="1:7" ht="15.75">
      <c r="A30" s="128">
        <f t="shared" si="0"/>
        <v>27</v>
      </c>
      <c r="B30" s="4" t="s">
        <v>53</v>
      </c>
      <c r="C30" s="3" t="s">
        <v>1</v>
      </c>
      <c r="D30" s="3">
        <v>134</v>
      </c>
      <c r="E30" s="126">
        <v>0.4395833333333334</v>
      </c>
      <c r="G30" s="12">
        <f>VLOOKUP(A30,'Bodovna tablica'!A:E,3,FALSE)</f>
        <v>217.5</v>
      </c>
    </row>
    <row r="31" spans="1:7" ht="15.75">
      <c r="A31" s="128">
        <f t="shared" si="0"/>
        <v>28</v>
      </c>
      <c r="B31" s="4" t="s">
        <v>69</v>
      </c>
      <c r="C31" s="3" t="s">
        <v>1</v>
      </c>
      <c r="D31" s="3">
        <v>156</v>
      </c>
      <c r="E31" s="126">
        <v>0.44236111111111115</v>
      </c>
      <c r="G31" s="12">
        <v>212.5</v>
      </c>
    </row>
    <row r="32" spans="1:7" ht="15.75">
      <c r="A32" s="128">
        <f t="shared" si="0"/>
        <v>28</v>
      </c>
      <c r="B32" s="4" t="s">
        <v>95</v>
      </c>
      <c r="C32" s="3" t="s">
        <v>1</v>
      </c>
      <c r="D32" s="3">
        <v>185</v>
      </c>
      <c r="E32" s="126">
        <v>0.44236111111111115</v>
      </c>
      <c r="G32" s="12">
        <v>212.5</v>
      </c>
    </row>
    <row r="33" spans="1:7" ht="15.75">
      <c r="A33" s="128">
        <f t="shared" si="0"/>
        <v>30</v>
      </c>
      <c r="B33" s="4" t="s">
        <v>101</v>
      </c>
      <c r="C33" s="3" t="s">
        <v>1</v>
      </c>
      <c r="D33" s="3">
        <v>191</v>
      </c>
      <c r="E33" s="126">
        <v>0.44722222222222213</v>
      </c>
      <c r="G33" s="12">
        <v>205</v>
      </c>
    </row>
    <row r="34" spans="1:7" ht="15.75">
      <c r="A34" s="128">
        <f t="shared" si="0"/>
        <v>30</v>
      </c>
      <c r="B34" s="4" t="s">
        <v>115</v>
      </c>
      <c r="C34" s="3" t="s">
        <v>1</v>
      </c>
      <c r="D34" s="3">
        <v>207</v>
      </c>
      <c r="E34" s="126">
        <v>0.44722222222222213</v>
      </c>
      <c r="G34" s="12">
        <v>205</v>
      </c>
    </row>
    <row r="35" spans="1:7" ht="15.75">
      <c r="A35" s="128">
        <f t="shared" si="0"/>
        <v>32</v>
      </c>
      <c r="B35" s="4" t="s">
        <v>91</v>
      </c>
      <c r="C35" s="3" t="s">
        <v>1</v>
      </c>
      <c r="D35" s="3">
        <v>180</v>
      </c>
      <c r="E35" s="126">
        <v>0.4479166666666667</v>
      </c>
      <c r="G35" s="12">
        <f>VLOOKUP(A35,'Bodovna tablica'!A:E,3,FALSE)</f>
        <v>199.5</v>
      </c>
    </row>
    <row r="36" spans="1:7" ht="15.75">
      <c r="A36" s="128">
        <f t="shared" si="0"/>
        <v>33</v>
      </c>
      <c r="B36" s="5" t="s">
        <v>28</v>
      </c>
      <c r="C36" s="3" t="s">
        <v>1</v>
      </c>
      <c r="D36" s="3">
        <v>104</v>
      </c>
      <c r="E36" s="126">
        <v>0.45416666666666666</v>
      </c>
      <c r="G36" s="12">
        <v>195.5</v>
      </c>
    </row>
    <row r="37" spans="1:7" ht="15.75">
      <c r="A37" s="128">
        <f t="shared" si="0"/>
        <v>33</v>
      </c>
      <c r="B37" s="4" t="s">
        <v>86</v>
      </c>
      <c r="C37" s="3" t="s">
        <v>1</v>
      </c>
      <c r="D37" s="3">
        <v>174</v>
      </c>
      <c r="E37" s="126">
        <v>0.45416666666666666</v>
      </c>
      <c r="G37" s="12">
        <v>195.5</v>
      </c>
    </row>
    <row r="38" spans="1:7" ht="15.75">
      <c r="A38" s="128">
        <f t="shared" si="0"/>
        <v>35</v>
      </c>
      <c r="B38" s="4" t="s">
        <v>61</v>
      </c>
      <c r="C38" s="3" t="s">
        <v>1</v>
      </c>
      <c r="D38" s="3">
        <v>145</v>
      </c>
      <c r="E38" s="126">
        <v>0.45625</v>
      </c>
      <c r="G38" s="12">
        <v>189.5</v>
      </c>
    </row>
    <row r="39" spans="1:7" ht="15.75">
      <c r="A39" s="128">
        <f t="shared" si="0"/>
        <v>35</v>
      </c>
      <c r="B39" s="4" t="s">
        <v>96</v>
      </c>
      <c r="C39" s="3" t="s">
        <v>1</v>
      </c>
      <c r="D39" s="3">
        <v>186</v>
      </c>
      <c r="E39" s="126">
        <v>0.45625</v>
      </c>
      <c r="G39" s="12">
        <v>189.5</v>
      </c>
    </row>
    <row r="40" spans="1:7" ht="15.75">
      <c r="A40" s="128">
        <f t="shared" si="0"/>
        <v>37</v>
      </c>
      <c r="B40" s="4" t="s">
        <v>36</v>
      </c>
      <c r="C40" s="3" t="s">
        <v>1</v>
      </c>
      <c r="D40" s="3">
        <v>115</v>
      </c>
      <c r="E40" s="126">
        <v>0.4583333333333333</v>
      </c>
      <c r="G40" s="12">
        <f>VLOOKUP(A40,'Bodovna tablica'!A:E,3,FALSE)</f>
        <v>186</v>
      </c>
    </row>
    <row r="41" spans="1:7" ht="15.75">
      <c r="A41" s="128">
        <f t="shared" si="0"/>
        <v>38</v>
      </c>
      <c r="B41" s="4" t="s">
        <v>47</v>
      </c>
      <c r="C41" s="3" t="s">
        <v>1</v>
      </c>
      <c r="D41" s="3">
        <v>126</v>
      </c>
      <c r="E41" s="126">
        <v>0.45902777777777776</v>
      </c>
      <c r="G41" s="12">
        <f>VLOOKUP(A41,'Bodovna tablica'!A:E,3,FALSE)</f>
        <v>183</v>
      </c>
    </row>
    <row r="42" spans="1:7" ht="15.75">
      <c r="A42" s="128">
        <f t="shared" si="0"/>
        <v>39</v>
      </c>
      <c r="B42" s="4" t="s">
        <v>49</v>
      </c>
      <c r="C42" s="3" t="s">
        <v>1</v>
      </c>
      <c r="D42" s="3">
        <v>129</v>
      </c>
      <c r="E42" s="126">
        <v>0.46388888888888885</v>
      </c>
      <c r="G42" s="12">
        <f>VLOOKUP(A42,'Bodovna tablica'!A:E,3,FALSE)</f>
        <v>181.5</v>
      </c>
    </row>
    <row r="43" spans="1:7" ht="15.75">
      <c r="A43" s="128">
        <f t="shared" si="0"/>
        <v>40</v>
      </c>
      <c r="B43" s="2" t="s">
        <v>349</v>
      </c>
      <c r="C43" s="11" t="s">
        <v>1</v>
      </c>
      <c r="D43" s="11">
        <v>216</v>
      </c>
      <c r="E43" s="126">
        <v>0.4645833333333333</v>
      </c>
      <c r="G43" s="12">
        <f>VLOOKUP(A43,'Bodovna tablica'!A:E,3,FALSE)</f>
        <v>178.5</v>
      </c>
    </row>
    <row r="44" spans="1:7" ht="15.75">
      <c r="A44" s="128">
        <f t="shared" si="0"/>
        <v>41</v>
      </c>
      <c r="B44" s="4" t="s">
        <v>73</v>
      </c>
      <c r="C44" s="3" t="s">
        <v>1</v>
      </c>
      <c r="D44" s="3">
        <v>160</v>
      </c>
      <c r="E44" s="126">
        <v>0.47222222222222227</v>
      </c>
      <c r="G44" s="12">
        <f>VLOOKUP(A44,'Bodovna tablica'!A:E,3,FALSE)</f>
        <v>177</v>
      </c>
    </row>
    <row r="45" spans="1:7" ht="15.75">
      <c r="A45" s="128">
        <f t="shared" si="0"/>
        <v>42</v>
      </c>
      <c r="B45" s="4" t="s">
        <v>110</v>
      </c>
      <c r="C45" s="3" t="s">
        <v>1</v>
      </c>
      <c r="D45" s="3">
        <v>202</v>
      </c>
      <c r="E45" s="126">
        <v>0.47569444444444436</v>
      </c>
      <c r="G45" s="12">
        <f>VLOOKUP(A45,'Bodovna tablica'!A:E,3,FALSE)</f>
        <v>174</v>
      </c>
    </row>
    <row r="46" spans="1:7" ht="15.75">
      <c r="A46" s="128">
        <f t="shared" si="0"/>
        <v>43</v>
      </c>
      <c r="B46" s="4" t="s">
        <v>59</v>
      </c>
      <c r="C46" s="3" t="s">
        <v>1</v>
      </c>
      <c r="D46" s="3">
        <v>143</v>
      </c>
      <c r="E46" s="126">
        <v>0.4798611111111111</v>
      </c>
      <c r="G46" s="12">
        <f>VLOOKUP(A46,'Bodovna tablica'!A:E,3,FALSE)</f>
        <v>172.5</v>
      </c>
    </row>
    <row r="47" spans="1:7" ht="15.75">
      <c r="A47" s="128">
        <f t="shared" si="0"/>
        <v>44</v>
      </c>
      <c r="B47" s="4" t="s">
        <v>74</v>
      </c>
      <c r="C47" s="3" t="s">
        <v>1</v>
      </c>
      <c r="D47" s="3">
        <v>161</v>
      </c>
      <c r="E47" s="126">
        <v>0.48055555555555557</v>
      </c>
      <c r="G47" s="12">
        <f>VLOOKUP(A47,'Bodovna tablica'!A:E,3,FALSE)</f>
        <v>169.5</v>
      </c>
    </row>
    <row r="48" spans="1:7" ht="15.75">
      <c r="A48" s="128">
        <f t="shared" si="0"/>
        <v>45</v>
      </c>
      <c r="B48" s="6" t="s">
        <v>67</v>
      </c>
      <c r="C48" s="7" t="s">
        <v>1</v>
      </c>
      <c r="D48" s="3">
        <v>153</v>
      </c>
      <c r="E48" s="126">
        <v>0.4826388888888889</v>
      </c>
      <c r="G48" s="12">
        <v>165.7</v>
      </c>
    </row>
    <row r="49" spans="1:7" ht="15.75">
      <c r="A49" s="128">
        <f t="shared" si="0"/>
        <v>45</v>
      </c>
      <c r="B49" s="6" t="s">
        <v>82</v>
      </c>
      <c r="C49" s="7" t="s">
        <v>1</v>
      </c>
      <c r="D49" s="3">
        <v>170</v>
      </c>
      <c r="E49" s="126">
        <v>0.4826388888888889</v>
      </c>
      <c r="G49" s="12">
        <v>165.7</v>
      </c>
    </row>
    <row r="50" spans="1:7" ht="15.75">
      <c r="A50" s="128">
        <f t="shared" si="0"/>
        <v>45</v>
      </c>
      <c r="B50" s="4" t="s">
        <v>117</v>
      </c>
      <c r="C50" s="3" t="s">
        <v>1</v>
      </c>
      <c r="D50" s="3">
        <v>210</v>
      </c>
      <c r="E50" s="126">
        <v>0.4826388888888889</v>
      </c>
      <c r="G50" s="12">
        <v>165.7</v>
      </c>
    </row>
    <row r="51" spans="1:7" ht="15.75">
      <c r="A51" s="128">
        <f t="shared" si="0"/>
        <v>48</v>
      </c>
      <c r="B51" s="2" t="s">
        <v>122</v>
      </c>
      <c r="C51" s="11" t="s">
        <v>1</v>
      </c>
      <c r="D51" s="3">
        <v>217</v>
      </c>
      <c r="E51" s="126">
        <v>0.4895833333333333</v>
      </c>
      <c r="G51" s="12">
        <f>VLOOKUP(A51,'Bodovna tablica'!A:E,3,FALSE)</f>
        <v>162</v>
      </c>
    </row>
    <row r="52" spans="1:7" ht="15.75">
      <c r="A52" s="128">
        <f t="shared" si="0"/>
        <v>49</v>
      </c>
      <c r="B52" s="2" t="s">
        <v>124</v>
      </c>
      <c r="C52" s="11" t="s">
        <v>1</v>
      </c>
      <c r="D52" s="3">
        <v>219</v>
      </c>
      <c r="E52" s="126">
        <v>0.4909722222222222</v>
      </c>
      <c r="G52" s="12">
        <f>VLOOKUP(A52,'Bodovna tablica'!A:E,3,FALSE)</f>
        <v>160.5</v>
      </c>
    </row>
    <row r="53" spans="1:7" ht="15.75">
      <c r="A53" s="128">
        <f t="shared" si="0"/>
        <v>50</v>
      </c>
      <c r="B53" s="4" t="s">
        <v>85</v>
      </c>
      <c r="C53" s="3" t="s">
        <v>1</v>
      </c>
      <c r="D53" s="3">
        <v>173</v>
      </c>
      <c r="E53" s="126">
        <v>0.49166666666666664</v>
      </c>
      <c r="G53" s="12">
        <v>158.5</v>
      </c>
    </row>
    <row r="54" spans="1:7" ht="15.75">
      <c r="A54" s="128">
        <f t="shared" si="0"/>
        <v>50</v>
      </c>
      <c r="B54" s="4" t="s">
        <v>114</v>
      </c>
      <c r="C54" s="3" t="s">
        <v>1</v>
      </c>
      <c r="D54" s="3">
        <v>206</v>
      </c>
      <c r="E54" s="126">
        <v>0.49166666666666664</v>
      </c>
      <c r="G54" s="12">
        <v>158.5</v>
      </c>
    </row>
    <row r="55" spans="1:7" ht="15.75">
      <c r="A55" s="128">
        <f t="shared" si="0"/>
        <v>52</v>
      </c>
      <c r="B55" s="4" t="s">
        <v>62</v>
      </c>
      <c r="C55" s="3" t="s">
        <v>1</v>
      </c>
      <c r="D55" s="3">
        <v>146</v>
      </c>
      <c r="E55" s="126">
        <v>0.4923611111111111</v>
      </c>
      <c r="G55" s="12">
        <f>VLOOKUP(A55,'Bodovna tablica'!A:E,3,FALSE)</f>
        <v>156</v>
      </c>
    </row>
    <row r="56" spans="1:7" ht="15.75">
      <c r="A56" s="128">
        <f t="shared" si="0"/>
        <v>53</v>
      </c>
      <c r="B56" s="6" t="s">
        <v>55</v>
      </c>
      <c r="C56" s="7" t="s">
        <v>1</v>
      </c>
      <c r="D56" s="3">
        <v>136</v>
      </c>
      <c r="E56" s="126">
        <v>0.49513888888888885</v>
      </c>
      <c r="G56" s="12">
        <f>VLOOKUP(A56,'Bodovna tablica'!A:E,3,FALSE)</f>
        <v>154.5</v>
      </c>
    </row>
    <row r="57" spans="1:7" ht="15.75">
      <c r="A57" s="128">
        <f t="shared" si="0"/>
        <v>54</v>
      </c>
      <c r="B57" s="4" t="s">
        <v>56</v>
      </c>
      <c r="C57" s="3" t="s">
        <v>1</v>
      </c>
      <c r="D57" s="3">
        <v>137</v>
      </c>
      <c r="E57" s="126">
        <v>0.4979166666666666</v>
      </c>
      <c r="G57" s="12">
        <f>VLOOKUP(A57,'Bodovna tablica'!A:E,3,FALSE)</f>
        <v>153</v>
      </c>
    </row>
    <row r="58" spans="1:7" ht="15.75">
      <c r="A58" s="128">
        <f t="shared" si="0"/>
        <v>55</v>
      </c>
      <c r="B58" s="4" t="s">
        <v>100</v>
      </c>
      <c r="C58" s="3" t="s">
        <v>1</v>
      </c>
      <c r="D58" s="3">
        <v>190</v>
      </c>
      <c r="E58" s="126">
        <v>0.513888888888889</v>
      </c>
      <c r="G58" s="12">
        <f>VLOOKUP(A58,'Bodovna tablica'!A:E,3,FALSE)</f>
        <v>151.5</v>
      </c>
    </row>
    <row r="59" spans="1:7" ht="15.75">
      <c r="A59" s="128">
        <f t="shared" si="0"/>
        <v>56</v>
      </c>
      <c r="B59" s="6" t="s">
        <v>58</v>
      </c>
      <c r="C59" s="7" t="s">
        <v>1</v>
      </c>
      <c r="D59" s="3">
        <v>141</v>
      </c>
      <c r="E59" s="126">
        <v>0.5152777777777778</v>
      </c>
      <c r="G59" s="12">
        <v>148.7</v>
      </c>
    </row>
    <row r="60" spans="1:7" ht="15.75">
      <c r="A60" s="128">
        <f t="shared" si="0"/>
        <v>56</v>
      </c>
      <c r="B60" s="6" t="s">
        <v>77</v>
      </c>
      <c r="C60" s="7" t="s">
        <v>1</v>
      </c>
      <c r="D60" s="3">
        <v>165</v>
      </c>
      <c r="E60" s="126">
        <v>0.5152777777777778</v>
      </c>
      <c r="G60" s="12">
        <v>148.7</v>
      </c>
    </row>
    <row r="61" spans="1:7" ht="15.75">
      <c r="A61" s="128">
        <f t="shared" si="0"/>
        <v>56</v>
      </c>
      <c r="B61" s="4" t="s">
        <v>99</v>
      </c>
      <c r="C61" s="3" t="s">
        <v>1</v>
      </c>
      <c r="D61" s="3">
        <v>189</v>
      </c>
      <c r="E61" s="126">
        <v>0.5152777777777778</v>
      </c>
      <c r="G61" s="12">
        <v>148.7</v>
      </c>
    </row>
    <row r="62" spans="1:7" ht="15.75">
      <c r="A62" s="128">
        <f t="shared" si="0"/>
        <v>59</v>
      </c>
      <c r="B62" s="4" t="s">
        <v>87</v>
      </c>
      <c r="C62" s="3" t="s">
        <v>1</v>
      </c>
      <c r="D62" s="3">
        <v>175</v>
      </c>
      <c r="E62" s="126">
        <v>0.5166666666666667</v>
      </c>
      <c r="G62" s="12">
        <f>VLOOKUP(A62,'Bodovna tablica'!A:E,3,FALSE)</f>
        <v>145.5</v>
      </c>
    </row>
    <row r="63" spans="1:7" ht="15.75">
      <c r="A63" s="128">
        <f t="shared" si="0"/>
        <v>60</v>
      </c>
      <c r="B63" s="6" t="s">
        <v>106</v>
      </c>
      <c r="C63" s="7" t="s">
        <v>1</v>
      </c>
      <c r="D63" s="3">
        <v>196</v>
      </c>
      <c r="E63" s="126">
        <v>0.5201388888888888</v>
      </c>
      <c r="G63" s="12">
        <v>143.5</v>
      </c>
    </row>
    <row r="64" spans="1:7" ht="15.75">
      <c r="A64" s="128">
        <f t="shared" si="0"/>
        <v>60</v>
      </c>
      <c r="B64" s="4" t="s">
        <v>119</v>
      </c>
      <c r="C64" s="3" t="s">
        <v>1</v>
      </c>
      <c r="D64" s="3">
        <v>212</v>
      </c>
      <c r="E64" s="126">
        <v>0.5201388888888888</v>
      </c>
      <c r="G64" s="12">
        <v>143.5</v>
      </c>
    </row>
    <row r="65" spans="1:7" ht="15.75">
      <c r="A65" s="128">
        <f t="shared" si="0"/>
        <v>62</v>
      </c>
      <c r="B65" s="4" t="s">
        <v>97</v>
      </c>
      <c r="C65" s="3" t="s">
        <v>1</v>
      </c>
      <c r="D65" s="3">
        <v>187</v>
      </c>
      <c r="E65" s="126">
        <v>0.5354166666666667</v>
      </c>
      <c r="G65" s="12">
        <f>VLOOKUP(A65,'Bodovna tablica'!A:E,3,FALSE)</f>
        <v>141</v>
      </c>
    </row>
    <row r="66" spans="1:7" ht="15.75">
      <c r="A66" s="128">
        <f t="shared" si="0"/>
        <v>63</v>
      </c>
      <c r="B66" s="14" t="s">
        <v>103</v>
      </c>
      <c r="C66" s="15" t="s">
        <v>1</v>
      </c>
      <c r="D66" s="15">
        <v>193</v>
      </c>
      <c r="E66" s="127">
        <v>0.5604166666666667</v>
      </c>
      <c r="G66" s="12">
        <f>VLOOKUP(A66,'Bodovna tablica'!A:E,3,FALSE)</f>
        <v>139.5</v>
      </c>
    </row>
    <row r="67" spans="1:7" ht="15.75">
      <c r="A67" s="128">
        <f t="shared" si="0"/>
        <v>64</v>
      </c>
      <c r="B67" s="4" t="s">
        <v>80</v>
      </c>
      <c r="C67" s="3" t="s">
        <v>1</v>
      </c>
      <c r="D67" s="3">
        <v>168</v>
      </c>
      <c r="E67" s="126">
        <v>0.6576388888888889</v>
      </c>
      <c r="G67" s="12">
        <v>137.5</v>
      </c>
    </row>
    <row r="68" spans="1:7" ht="16.5" thickBot="1">
      <c r="A68" s="128">
        <f t="shared" si="0"/>
        <v>64</v>
      </c>
      <c r="B68" s="2" t="s">
        <v>125</v>
      </c>
      <c r="C68" s="11" t="s">
        <v>1</v>
      </c>
      <c r="D68" s="3">
        <v>220</v>
      </c>
      <c r="E68" s="126">
        <v>0.6576388888888889</v>
      </c>
      <c r="G68" s="12">
        <v>137.5</v>
      </c>
    </row>
    <row r="69" spans="1:7" ht="15.75">
      <c r="A69" s="149">
        <v>66</v>
      </c>
      <c r="B69" s="16" t="s">
        <v>109</v>
      </c>
      <c r="C69" s="17" t="s">
        <v>1</v>
      </c>
      <c r="D69" s="17">
        <v>201</v>
      </c>
      <c r="E69" s="125">
        <v>0.4333333333333333</v>
      </c>
      <c r="F69" s="146"/>
      <c r="G69" s="12">
        <f>VLOOKUP(A69,'Bodovna tablica'!A:E,3,FALSE)</f>
        <v>135</v>
      </c>
    </row>
    <row r="70" spans="1:7" ht="15.75" customHeight="1">
      <c r="A70" s="143">
        <v>68</v>
      </c>
      <c r="B70" s="4" t="s">
        <v>45</v>
      </c>
      <c r="C70" s="3" t="s">
        <v>1</v>
      </c>
      <c r="D70" s="3">
        <v>124</v>
      </c>
      <c r="E70" s="126">
        <v>0.44444444444444436</v>
      </c>
      <c r="F70" s="147"/>
      <c r="G70" s="12">
        <v>130.7</v>
      </c>
    </row>
    <row r="71" spans="1:7" ht="15.75">
      <c r="A71" s="143">
        <v>68</v>
      </c>
      <c r="B71" s="4" t="s">
        <v>120</v>
      </c>
      <c r="C71" s="3" t="s">
        <v>1</v>
      </c>
      <c r="D71" s="3">
        <v>103</v>
      </c>
      <c r="E71" s="126">
        <v>0.45</v>
      </c>
      <c r="F71" s="147"/>
      <c r="G71" s="12">
        <v>130.7</v>
      </c>
    </row>
    <row r="72" spans="1:7" ht="15.75">
      <c r="A72" s="143">
        <v>68</v>
      </c>
      <c r="B72" s="4" t="s">
        <v>121</v>
      </c>
      <c r="C72" s="3" t="s">
        <v>1</v>
      </c>
      <c r="D72" s="3">
        <v>109</v>
      </c>
      <c r="E72" s="126">
        <v>0.45</v>
      </c>
      <c r="F72" s="147"/>
      <c r="G72" s="12">
        <v>130.7</v>
      </c>
    </row>
    <row r="73" spans="1:7" ht="15.75">
      <c r="A73" s="143">
        <v>70</v>
      </c>
      <c r="B73" s="4" t="s">
        <v>34</v>
      </c>
      <c r="C73" s="3" t="s">
        <v>1</v>
      </c>
      <c r="D73" s="3">
        <v>112</v>
      </c>
      <c r="E73" s="126">
        <v>0.45416666666666666</v>
      </c>
      <c r="F73" s="147"/>
      <c r="G73" s="12">
        <f>VLOOKUP(A73,'Bodovna tablica'!A:E,3,FALSE)</f>
        <v>129</v>
      </c>
    </row>
    <row r="74" spans="1:7" ht="15.75">
      <c r="A74" s="143">
        <v>71</v>
      </c>
      <c r="B74" s="4" t="s">
        <v>105</v>
      </c>
      <c r="C74" s="3" t="s">
        <v>1</v>
      </c>
      <c r="D74" s="3">
        <v>195</v>
      </c>
      <c r="E74" s="126">
        <v>0.45902777777777776</v>
      </c>
      <c r="F74" s="147"/>
      <c r="G74" s="12">
        <f>VLOOKUP(A74,'Bodovna tablica'!A:E,3,FALSE)</f>
        <v>127.5</v>
      </c>
    </row>
    <row r="75" spans="1:7" ht="15.75">
      <c r="A75" s="143">
        <v>72</v>
      </c>
      <c r="B75" s="4" t="s">
        <v>84</v>
      </c>
      <c r="C75" s="3" t="s">
        <v>1</v>
      </c>
      <c r="D75" s="3">
        <v>155</v>
      </c>
      <c r="E75" s="126">
        <v>0.5194444444444445</v>
      </c>
      <c r="F75" s="147"/>
      <c r="G75" s="12">
        <v>125.5</v>
      </c>
    </row>
    <row r="76" spans="1:7" ht="15.75">
      <c r="A76" s="143">
        <v>72</v>
      </c>
      <c r="B76" s="4" t="s">
        <v>41</v>
      </c>
      <c r="C76" s="3" t="s">
        <v>1</v>
      </c>
      <c r="D76" s="3">
        <v>120</v>
      </c>
      <c r="E76" s="126">
        <v>0.5194444444444445</v>
      </c>
      <c r="F76" s="147"/>
      <c r="G76" s="12">
        <v>125.5</v>
      </c>
    </row>
    <row r="77" spans="1:7" ht="16.5" thickBot="1">
      <c r="A77" s="143">
        <v>74</v>
      </c>
      <c r="B77" s="4" t="s">
        <v>57</v>
      </c>
      <c r="C77" s="3" t="s">
        <v>1</v>
      </c>
      <c r="D77" s="3">
        <v>140</v>
      </c>
      <c r="E77" s="126">
        <v>0.5722222222222222</v>
      </c>
      <c r="F77" s="148"/>
      <c r="G77" s="12">
        <f>VLOOKUP(A77,'Bodovna tablica'!A:E,3,FALSE)</f>
        <v>123</v>
      </c>
    </row>
    <row r="78" spans="1:7" ht="15.75">
      <c r="A78" s="129" t="s">
        <v>371</v>
      </c>
      <c r="B78" s="16" t="s">
        <v>33</v>
      </c>
      <c r="C78" s="17" t="s">
        <v>1</v>
      </c>
      <c r="D78" s="17">
        <v>110</v>
      </c>
      <c r="E78" s="130" t="s">
        <v>340</v>
      </c>
      <c r="G78" s="12">
        <f>VLOOKUP(A78,'Bodovna tablica'!A:E,3,FALSE)</f>
        <v>3</v>
      </c>
    </row>
    <row r="79" spans="1:7" ht="15.75">
      <c r="A79" s="128" t="s">
        <v>371</v>
      </c>
      <c r="B79" s="5" t="s">
        <v>75</v>
      </c>
      <c r="C79" s="3" t="s">
        <v>1</v>
      </c>
      <c r="D79" s="3">
        <v>163</v>
      </c>
      <c r="E79" s="131" t="s">
        <v>340</v>
      </c>
      <c r="G79" s="12">
        <f>VLOOKUP(A79,'Bodovna tablica'!A:E,3,FALSE)</f>
        <v>3</v>
      </c>
    </row>
    <row r="80" spans="1:7" ht="15.75">
      <c r="A80" s="128" t="s">
        <v>371</v>
      </c>
      <c r="B80" s="4" t="s">
        <v>81</v>
      </c>
      <c r="C80" s="3" t="s">
        <v>1</v>
      </c>
      <c r="D80" s="3">
        <v>169</v>
      </c>
      <c r="E80" s="131" t="s">
        <v>340</v>
      </c>
      <c r="G80" s="12">
        <f>VLOOKUP(A80,'Bodovna tablica'!A:E,3,FALSE)</f>
        <v>3</v>
      </c>
    </row>
    <row r="81" spans="1:7" ht="15.75">
      <c r="A81" s="128" t="s">
        <v>371</v>
      </c>
      <c r="B81" s="4" t="s">
        <v>26</v>
      </c>
      <c r="C81" s="3" t="s">
        <v>1</v>
      </c>
      <c r="D81" s="3">
        <v>101</v>
      </c>
      <c r="E81" s="131" t="s">
        <v>340</v>
      </c>
      <c r="G81" s="12">
        <f>VLOOKUP(A81,'Bodovna tablica'!A:E,3,FALSE)</f>
        <v>3</v>
      </c>
    </row>
    <row r="82" spans="1:7" ht="15.75">
      <c r="A82" s="128" t="s">
        <v>371</v>
      </c>
      <c r="B82" s="4" t="s">
        <v>65</v>
      </c>
      <c r="C82" s="3" t="s">
        <v>1</v>
      </c>
      <c r="D82" s="3">
        <v>151</v>
      </c>
      <c r="E82" s="131" t="s">
        <v>340</v>
      </c>
      <c r="G82" s="12">
        <f>VLOOKUP(A82,'Bodovna tablica'!A:E,3,FALSE)</f>
        <v>3</v>
      </c>
    </row>
    <row r="83" spans="1:7" ht="15.75">
      <c r="A83" s="128" t="s">
        <v>371</v>
      </c>
      <c r="B83" s="4" t="s">
        <v>66</v>
      </c>
      <c r="C83" s="3" t="s">
        <v>1</v>
      </c>
      <c r="D83" s="3">
        <v>152</v>
      </c>
      <c r="E83" s="131" t="s">
        <v>340</v>
      </c>
      <c r="G83" s="12">
        <f>VLOOKUP(A83,'Bodovna tablica'!A:E,3,FALSE)</f>
        <v>3</v>
      </c>
    </row>
    <row r="84" spans="1:7" ht="15.75">
      <c r="A84" s="128" t="s">
        <v>371</v>
      </c>
      <c r="B84" s="4" t="s">
        <v>72</v>
      </c>
      <c r="C84" s="3" t="s">
        <v>1</v>
      </c>
      <c r="D84" s="3">
        <v>159</v>
      </c>
      <c r="E84" s="131" t="s">
        <v>340</v>
      </c>
      <c r="G84" s="12">
        <f>VLOOKUP(A84,'Bodovna tablica'!A:E,3,FALSE)</f>
        <v>3</v>
      </c>
    </row>
    <row r="85" spans="1:7" ht="15.75">
      <c r="A85" s="128" t="s">
        <v>371</v>
      </c>
      <c r="B85" s="2" t="s">
        <v>123</v>
      </c>
      <c r="C85" s="11" t="s">
        <v>1</v>
      </c>
      <c r="D85" s="3">
        <v>218</v>
      </c>
      <c r="E85" s="131" t="s">
        <v>340</v>
      </c>
      <c r="G85" s="12">
        <f>VLOOKUP(A85,'Bodovna tablica'!A:E,3,FALSE)</f>
        <v>3</v>
      </c>
    </row>
    <row r="86" spans="1:7" ht="15.75">
      <c r="A86" s="128" t="s">
        <v>371</v>
      </c>
      <c r="B86" s="4" t="s">
        <v>48</v>
      </c>
      <c r="C86" s="3" t="s">
        <v>1</v>
      </c>
      <c r="D86" s="3">
        <v>127</v>
      </c>
      <c r="E86" s="131" t="s">
        <v>340</v>
      </c>
      <c r="G86" s="12">
        <f>VLOOKUP(A86,'Bodovna tablica'!A:E,3,FALSE)</f>
        <v>3</v>
      </c>
    </row>
    <row r="87" spans="1:7" ht="16.5" thickBot="1">
      <c r="A87" s="132" t="s">
        <v>371</v>
      </c>
      <c r="B87" s="68" t="s">
        <v>76</v>
      </c>
      <c r="C87" s="18" t="s">
        <v>1</v>
      </c>
      <c r="D87" s="18">
        <v>164</v>
      </c>
      <c r="E87" s="133" t="s">
        <v>340</v>
      </c>
      <c r="G87" s="12">
        <f>VLOOKUP(A87,'Bodovna tablica'!A:E,3,FALSE)</f>
        <v>3</v>
      </c>
    </row>
    <row r="88" ht="16.5" thickBot="1"/>
    <row r="89" spans="1:2" ht="16.5" thickBot="1">
      <c r="A89" s="145"/>
      <c r="B89" s="1" t="s">
        <v>354</v>
      </c>
    </row>
  </sheetData>
  <sheetProtection/>
  <mergeCells count="3">
    <mergeCell ref="A1:E1"/>
    <mergeCell ref="A2:E2"/>
    <mergeCell ref="F69:F7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.7109375" style="1" customWidth="1"/>
    <col min="2" max="2" width="26.421875" style="1" customWidth="1"/>
    <col min="3" max="3" width="7.8515625" style="12" bestFit="1" customWidth="1"/>
    <col min="4" max="4" width="9.00390625" style="1" customWidth="1"/>
    <col min="5" max="5" width="9.140625" style="23" customWidth="1"/>
    <col min="6" max="6" width="6.00390625" style="1" customWidth="1"/>
    <col min="7" max="7" width="9.140625" style="12" customWidth="1"/>
    <col min="8" max="244" width="9.140625" style="1" customWidth="1"/>
    <col min="245" max="245" width="4.00390625" style="1" bestFit="1" customWidth="1"/>
    <col min="246" max="246" width="21.140625" style="1" bestFit="1" customWidth="1"/>
    <col min="247" max="247" width="7.8515625" style="1" bestFit="1" customWidth="1"/>
    <col min="248" max="248" width="6.57421875" style="1" bestFit="1" customWidth="1"/>
    <col min="249" max="249" width="7.140625" style="1" bestFit="1" customWidth="1"/>
    <col min="250" max="250" width="6.28125" style="1" bestFit="1" customWidth="1"/>
    <col min="251" max="251" width="16.00390625" style="1" bestFit="1" customWidth="1"/>
    <col min="252" max="16384" width="9.140625" style="1" customWidth="1"/>
  </cols>
  <sheetData>
    <row r="1" spans="1:5" ht="32.25">
      <c r="A1" s="134" t="s">
        <v>129</v>
      </c>
      <c r="B1" s="135"/>
      <c r="C1" s="135"/>
      <c r="D1" s="135"/>
      <c r="E1" s="136"/>
    </row>
    <row r="2" spans="1:5" ht="15.75">
      <c r="A2" s="137" t="s">
        <v>128</v>
      </c>
      <c r="B2" s="138"/>
      <c r="C2" s="138"/>
      <c r="D2" s="138"/>
      <c r="E2" s="139"/>
    </row>
    <row r="3" spans="1:7" s="13" customFormat="1" ht="12" thickBot="1">
      <c r="A3" s="140"/>
      <c r="B3" s="141" t="s">
        <v>343</v>
      </c>
      <c r="C3" s="141" t="s">
        <v>344</v>
      </c>
      <c r="D3" s="141" t="s">
        <v>341</v>
      </c>
      <c r="E3" s="142" t="s">
        <v>353</v>
      </c>
      <c r="G3" s="160" t="s">
        <v>373</v>
      </c>
    </row>
    <row r="4" spans="1:7" ht="15.75">
      <c r="A4" s="129">
        <f>RANK(E4,$E$4:$E$13,1)</f>
        <v>1</v>
      </c>
      <c r="B4" s="16" t="s">
        <v>50</v>
      </c>
      <c r="C4" s="17" t="s">
        <v>9</v>
      </c>
      <c r="D4" s="17">
        <v>130</v>
      </c>
      <c r="E4" s="125">
        <v>0.3277777777777778</v>
      </c>
      <c r="G4" s="12">
        <f>VLOOKUP(A4,'Bodovna tablica'!A:E,3,FALSE)</f>
        <v>750</v>
      </c>
    </row>
    <row r="5" spans="1:7" ht="15.75">
      <c r="A5" s="128">
        <f aca="true" t="shared" si="0" ref="A5:A13">RANK(E5,$E$4:$E$13,1)</f>
        <v>2</v>
      </c>
      <c r="B5" s="4" t="s">
        <v>43</v>
      </c>
      <c r="C5" s="3" t="s">
        <v>9</v>
      </c>
      <c r="D5" s="3">
        <v>122</v>
      </c>
      <c r="E5" s="126">
        <v>0.36875</v>
      </c>
      <c r="G5" s="12">
        <f>VLOOKUP(A5,'Bodovna tablica'!A:E,3,FALSE)</f>
        <v>637.5</v>
      </c>
    </row>
    <row r="6" spans="1:7" ht="15.75">
      <c r="A6" s="128">
        <f t="shared" si="0"/>
        <v>3</v>
      </c>
      <c r="B6" s="4" t="s">
        <v>29</v>
      </c>
      <c r="C6" s="3" t="s">
        <v>9</v>
      </c>
      <c r="D6" s="3">
        <v>105</v>
      </c>
      <c r="E6" s="126">
        <v>0.3888888888888889</v>
      </c>
      <c r="G6" s="12">
        <f>VLOOKUP(A6,'Bodovna tablica'!A:E,3,FALSE)</f>
        <v>562.5</v>
      </c>
    </row>
    <row r="7" spans="1:7" ht="15.75">
      <c r="A7" s="128">
        <f t="shared" si="0"/>
        <v>4</v>
      </c>
      <c r="B7" s="2" t="s">
        <v>126</v>
      </c>
      <c r="C7" s="11" t="s">
        <v>9</v>
      </c>
      <c r="D7" s="3">
        <v>221</v>
      </c>
      <c r="E7" s="126">
        <v>0.43124999999999997</v>
      </c>
      <c r="G7" s="12">
        <f>VLOOKUP(A7,'Bodovna tablica'!A:E,3,FALSE)</f>
        <v>525</v>
      </c>
    </row>
    <row r="8" spans="1:7" ht="15.75">
      <c r="A8" s="128">
        <f t="shared" si="0"/>
        <v>5</v>
      </c>
      <c r="B8" s="4" t="s">
        <v>37</v>
      </c>
      <c r="C8" s="3" t="s">
        <v>9</v>
      </c>
      <c r="D8" s="3">
        <v>116</v>
      </c>
      <c r="E8" s="126">
        <v>0.4513888888888889</v>
      </c>
      <c r="G8" s="12">
        <f>VLOOKUP(A8,'Bodovna tablica'!A:E,3,FALSE)</f>
        <v>487.5</v>
      </c>
    </row>
    <row r="9" spans="1:7" ht="15.75">
      <c r="A9" s="128">
        <f t="shared" si="0"/>
        <v>6</v>
      </c>
      <c r="B9" s="2" t="s">
        <v>348</v>
      </c>
      <c r="C9" s="11" t="s">
        <v>9</v>
      </c>
      <c r="D9" s="11">
        <v>215</v>
      </c>
      <c r="E9" s="126">
        <v>0.4597222222222222</v>
      </c>
      <c r="G9" s="12">
        <f>VLOOKUP(A9,'Bodovna tablica'!A:E,3,FALSE)</f>
        <v>465</v>
      </c>
    </row>
    <row r="10" spans="1:7" ht="15.75">
      <c r="A10" s="128">
        <f t="shared" si="0"/>
        <v>7</v>
      </c>
      <c r="B10" s="4" t="s">
        <v>52</v>
      </c>
      <c r="C10" s="3" t="s">
        <v>9</v>
      </c>
      <c r="D10" s="3">
        <v>133</v>
      </c>
      <c r="E10" s="126">
        <v>0.4930555555555555</v>
      </c>
      <c r="G10" s="12">
        <f>VLOOKUP(A10,'Bodovna tablica'!A:E,3,FALSE)</f>
        <v>442.5</v>
      </c>
    </row>
    <row r="11" spans="1:7" ht="15.75">
      <c r="A11" s="128">
        <f t="shared" si="0"/>
        <v>8</v>
      </c>
      <c r="B11" s="4" t="s">
        <v>79</v>
      </c>
      <c r="C11" s="3" t="s">
        <v>9</v>
      </c>
      <c r="D11" s="3">
        <v>167</v>
      </c>
      <c r="E11" s="126">
        <v>0.513888888888889</v>
      </c>
      <c r="G11" s="12">
        <f>VLOOKUP(A11,'Bodovna tablica'!A:E,3,FALSE)</f>
        <v>420</v>
      </c>
    </row>
    <row r="12" spans="1:7" ht="15.75">
      <c r="A12" s="128">
        <f t="shared" si="0"/>
        <v>9</v>
      </c>
      <c r="B12" s="4" t="s">
        <v>42</v>
      </c>
      <c r="C12" s="3" t="s">
        <v>9</v>
      </c>
      <c r="D12" s="3">
        <v>121</v>
      </c>
      <c r="E12" s="126">
        <v>0.5166666666666667</v>
      </c>
      <c r="G12" s="12">
        <f>VLOOKUP(A12,'Bodovna tablica'!A:E,3,FALSE)</f>
        <v>397.5</v>
      </c>
    </row>
    <row r="13" spans="1:7" ht="16.5" thickBot="1">
      <c r="A13" s="128">
        <f t="shared" si="0"/>
        <v>10</v>
      </c>
      <c r="B13" s="4" t="s">
        <v>113</v>
      </c>
      <c r="C13" s="3" t="s">
        <v>9</v>
      </c>
      <c r="D13" s="3">
        <v>205</v>
      </c>
      <c r="E13" s="126">
        <v>0.6576388888888889</v>
      </c>
      <c r="G13" s="12">
        <f>VLOOKUP(A13,'Bodovna tablica'!A:E,3,FALSE)</f>
        <v>375</v>
      </c>
    </row>
    <row r="14" spans="1:7" ht="16.5" thickBot="1">
      <c r="A14" s="143">
        <v>11</v>
      </c>
      <c r="B14" s="4" t="s">
        <v>112</v>
      </c>
      <c r="C14" s="3" t="s">
        <v>9</v>
      </c>
      <c r="D14" s="3">
        <v>204</v>
      </c>
      <c r="E14" s="126">
        <v>0.45694444444444443</v>
      </c>
      <c r="F14" s="144"/>
      <c r="G14" s="12">
        <f>VLOOKUP(A14,'Bodovna tablica'!A:E,3,FALSE)</f>
        <v>360</v>
      </c>
    </row>
    <row r="15" spans="1:7" ht="16.5" thickBot="1">
      <c r="A15" s="132" t="s">
        <v>371</v>
      </c>
      <c r="B15" s="68" t="s">
        <v>68</v>
      </c>
      <c r="C15" s="18" t="s">
        <v>9</v>
      </c>
      <c r="D15" s="18">
        <v>154</v>
      </c>
      <c r="E15" s="133" t="s">
        <v>340</v>
      </c>
      <c r="G15" s="12">
        <f>VLOOKUP(A15,'Bodovna tablica'!A:E,3,FALSE)</f>
        <v>3</v>
      </c>
    </row>
    <row r="16" ht="16.5" thickBot="1"/>
    <row r="17" spans="1:2" ht="16.5" thickBot="1">
      <c r="A17" s="145"/>
      <c r="B17" s="1" t="s">
        <v>354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zoomScalePageLayoutView="0" workbookViewId="0" topLeftCell="A7">
      <selection activeCell="O40" sqref="O40"/>
    </sheetView>
  </sheetViews>
  <sheetFormatPr defaultColWidth="7.140625" defaultRowHeight="15"/>
  <cols>
    <col min="1" max="1" width="6.140625" style="1" customWidth="1"/>
    <col min="2" max="2" width="29.00390625" style="1" customWidth="1"/>
    <col min="3" max="3" width="6.7109375" style="12" customWidth="1"/>
    <col min="4" max="4" width="9.00390625" style="1" customWidth="1"/>
    <col min="5" max="5" width="9.140625" style="22" customWidth="1"/>
    <col min="6" max="6" width="5.7109375" style="12" customWidth="1"/>
    <col min="7" max="8" width="9.140625" style="12" customWidth="1"/>
    <col min="9" max="251" width="9.140625" style="1" customWidth="1"/>
    <col min="252" max="252" width="4.00390625" style="1" bestFit="1" customWidth="1"/>
    <col min="253" max="253" width="21.140625" style="1" bestFit="1" customWidth="1"/>
    <col min="254" max="254" width="4.57421875" style="1" bestFit="1" customWidth="1"/>
    <col min="255" max="255" width="6.57421875" style="1" bestFit="1" customWidth="1"/>
    <col min="256" max="16384" width="7.140625" style="1" customWidth="1"/>
  </cols>
  <sheetData>
    <row r="1" spans="1:8" ht="32.25">
      <c r="A1" s="134" t="s">
        <v>129</v>
      </c>
      <c r="B1" s="135"/>
      <c r="C1" s="135"/>
      <c r="D1" s="135"/>
      <c r="E1" s="136"/>
      <c r="F1" s="1"/>
      <c r="H1" s="1"/>
    </row>
    <row r="2" spans="1:8" ht="15.75">
      <c r="A2" s="137" t="s">
        <v>251</v>
      </c>
      <c r="B2" s="138"/>
      <c r="C2" s="138"/>
      <c r="D2" s="138"/>
      <c r="E2" s="139"/>
      <c r="F2" s="1"/>
      <c r="H2" s="1"/>
    </row>
    <row r="3" spans="1:7" s="13" customFormat="1" ht="12" thickBot="1">
      <c r="A3" s="140"/>
      <c r="B3" s="141" t="s">
        <v>343</v>
      </c>
      <c r="C3" s="141" t="s">
        <v>344</v>
      </c>
      <c r="D3" s="141" t="s">
        <v>341</v>
      </c>
      <c r="E3" s="142" t="s">
        <v>342</v>
      </c>
      <c r="G3" s="160" t="s">
        <v>373</v>
      </c>
    </row>
    <row r="4" spans="1:8" ht="15.75">
      <c r="A4" s="129">
        <f>RANK(E4,$E$4:$E$44,1)</f>
        <v>1</v>
      </c>
      <c r="B4" s="20" t="s">
        <v>151</v>
      </c>
      <c r="C4" s="17" t="s">
        <v>9</v>
      </c>
      <c r="D4" s="17">
        <v>327</v>
      </c>
      <c r="E4" s="125">
        <v>0.2569444444444444</v>
      </c>
      <c r="F4" s="1"/>
      <c r="G4" s="12">
        <f>VLOOKUP(A4,'Bodovna tablica'!A:E,4,FALSE)</f>
        <v>500</v>
      </c>
      <c r="H4" s="1"/>
    </row>
    <row r="5" spans="1:8" ht="15.75">
      <c r="A5" s="128">
        <f aca="true" t="shared" si="0" ref="A5:A44">RANK(E5,$E$4:$E$44,1)</f>
        <v>2</v>
      </c>
      <c r="B5" s="5" t="s">
        <v>216</v>
      </c>
      <c r="C5" s="3" t="s">
        <v>9</v>
      </c>
      <c r="D5" s="3">
        <v>403</v>
      </c>
      <c r="E5" s="126">
        <v>0.2652777777777778</v>
      </c>
      <c r="F5" s="1"/>
      <c r="G5" s="12">
        <f>VLOOKUP(A5,'Bodovna tablica'!A:E,4,FALSE)</f>
        <v>425</v>
      </c>
      <c r="H5" s="1"/>
    </row>
    <row r="6" spans="1:8" ht="15.75">
      <c r="A6" s="128">
        <f t="shared" si="0"/>
        <v>3</v>
      </c>
      <c r="B6" s="5" t="s">
        <v>366</v>
      </c>
      <c r="C6" s="3" t="s">
        <v>9</v>
      </c>
      <c r="D6" s="3">
        <v>407</v>
      </c>
      <c r="E6" s="126">
        <v>0.2722222222222222</v>
      </c>
      <c r="F6" s="1"/>
      <c r="G6" s="12">
        <f>VLOOKUP(A6,'Bodovna tablica'!A:E,4,FALSE)</f>
        <v>375</v>
      </c>
      <c r="H6" s="1"/>
    </row>
    <row r="7" spans="1:8" ht="15.75">
      <c r="A7" s="128">
        <f t="shared" si="0"/>
        <v>4</v>
      </c>
      <c r="B7" s="5" t="s">
        <v>234</v>
      </c>
      <c r="C7" s="3" t="s">
        <v>9</v>
      </c>
      <c r="D7" s="3">
        <v>426</v>
      </c>
      <c r="E7" s="126">
        <v>0.28541666666666665</v>
      </c>
      <c r="F7" s="1"/>
      <c r="G7" s="12">
        <f>VLOOKUP(A7,'Bodovna tablica'!A:E,4,FALSE)</f>
        <v>350</v>
      </c>
      <c r="H7" s="1"/>
    </row>
    <row r="8" spans="1:8" ht="15.75">
      <c r="A8" s="128">
        <f t="shared" si="0"/>
        <v>5</v>
      </c>
      <c r="B8" s="5" t="s">
        <v>158</v>
      </c>
      <c r="C8" s="3" t="s">
        <v>9</v>
      </c>
      <c r="D8" s="3">
        <v>334</v>
      </c>
      <c r="E8" s="126">
        <v>0.29305555555555557</v>
      </c>
      <c r="F8" s="1"/>
      <c r="G8" s="12">
        <f>VLOOKUP(A8,'Bodovna tablica'!A:E,4,FALSE)</f>
        <v>325</v>
      </c>
      <c r="H8" s="1"/>
    </row>
    <row r="9" spans="1:8" ht="15.75">
      <c r="A9" s="128">
        <f t="shared" si="0"/>
        <v>6</v>
      </c>
      <c r="B9" s="5" t="s">
        <v>213</v>
      </c>
      <c r="C9" s="3" t="s">
        <v>9</v>
      </c>
      <c r="D9" s="3">
        <v>400</v>
      </c>
      <c r="E9" s="126">
        <v>0.2965277777777778</v>
      </c>
      <c r="F9" s="1"/>
      <c r="G9" s="12">
        <v>302.5</v>
      </c>
      <c r="H9" s="1"/>
    </row>
    <row r="10" spans="1:8" ht="15.75">
      <c r="A10" s="128">
        <f t="shared" si="0"/>
        <v>6</v>
      </c>
      <c r="B10" s="2" t="s">
        <v>238</v>
      </c>
      <c r="C10" s="11" t="s">
        <v>9</v>
      </c>
      <c r="D10" s="3">
        <v>430</v>
      </c>
      <c r="E10" s="126">
        <v>0.2965277777777778</v>
      </c>
      <c r="F10" s="1"/>
      <c r="G10" s="12">
        <v>302.5</v>
      </c>
      <c r="H10" s="1"/>
    </row>
    <row r="11" spans="1:8" ht="15.75">
      <c r="A11" s="128">
        <f t="shared" si="0"/>
        <v>8</v>
      </c>
      <c r="B11" s="5" t="s">
        <v>189</v>
      </c>
      <c r="C11" s="3" t="s">
        <v>9</v>
      </c>
      <c r="D11" s="3">
        <v>372</v>
      </c>
      <c r="E11" s="126">
        <v>0.3</v>
      </c>
      <c r="F11" s="1"/>
      <c r="G11" s="12">
        <f>VLOOKUP(A11,'Bodovna tablica'!A:E,4,FALSE)</f>
        <v>280</v>
      </c>
      <c r="H11" s="1"/>
    </row>
    <row r="12" spans="1:8" ht="15.75">
      <c r="A12" s="128">
        <f t="shared" si="0"/>
        <v>9</v>
      </c>
      <c r="B12" s="5" t="s">
        <v>131</v>
      </c>
      <c r="C12" s="3" t="s">
        <v>9</v>
      </c>
      <c r="D12" s="3">
        <v>303</v>
      </c>
      <c r="E12" s="126">
        <v>0.30069444444444443</v>
      </c>
      <c r="F12" s="1"/>
      <c r="G12" s="12">
        <f>VLOOKUP(A12,'Bodovna tablica'!A:E,4,FALSE)</f>
        <v>265</v>
      </c>
      <c r="H12" s="1"/>
    </row>
    <row r="13" spans="1:8" ht="15.75">
      <c r="A13" s="128">
        <f t="shared" si="0"/>
        <v>10</v>
      </c>
      <c r="B13" s="5" t="s">
        <v>146</v>
      </c>
      <c r="C13" s="3" t="s">
        <v>9</v>
      </c>
      <c r="D13" s="3">
        <v>320</v>
      </c>
      <c r="E13" s="126">
        <v>0.3013888888888889</v>
      </c>
      <c r="F13" s="1"/>
      <c r="G13" s="12">
        <v>245</v>
      </c>
      <c r="H13" s="1"/>
    </row>
    <row r="14" spans="1:8" ht="15.75">
      <c r="A14" s="128">
        <f t="shared" si="0"/>
        <v>10</v>
      </c>
      <c r="B14" s="5" t="s">
        <v>205</v>
      </c>
      <c r="C14" s="3" t="s">
        <v>9</v>
      </c>
      <c r="D14" s="3">
        <v>391</v>
      </c>
      <c r="E14" s="126">
        <v>0.3013888888888889</v>
      </c>
      <c r="F14" s="1"/>
      <c r="G14" s="12">
        <v>245</v>
      </c>
      <c r="H14" s="1"/>
    </row>
    <row r="15" spans="1:8" ht="15.75">
      <c r="A15" s="128">
        <f t="shared" si="0"/>
        <v>12</v>
      </c>
      <c r="B15" s="5" t="s">
        <v>350</v>
      </c>
      <c r="C15" s="3" t="s">
        <v>9</v>
      </c>
      <c r="D15" s="3">
        <v>368</v>
      </c>
      <c r="E15" s="126">
        <v>0.3138888888888889</v>
      </c>
      <c r="F15" s="1"/>
      <c r="G15" s="12">
        <f>VLOOKUP(A15,'Bodovna tablica'!A:E,4,FALSE)</f>
        <v>230</v>
      </c>
      <c r="H15" s="1"/>
    </row>
    <row r="16" spans="1:8" ht="15.75">
      <c r="A16" s="128">
        <f t="shared" si="0"/>
        <v>13</v>
      </c>
      <c r="B16" s="5" t="s">
        <v>161</v>
      </c>
      <c r="C16" s="3" t="s">
        <v>9</v>
      </c>
      <c r="D16" s="3">
        <v>338</v>
      </c>
      <c r="E16" s="126">
        <v>0.31527777777777777</v>
      </c>
      <c r="F16" s="1"/>
      <c r="G16" s="12">
        <f>VLOOKUP(A16,'Bodovna tablica'!A:E,4,FALSE)</f>
        <v>220</v>
      </c>
      <c r="H16" s="1"/>
    </row>
    <row r="17" spans="1:8" ht="15.75">
      <c r="A17" s="128">
        <f t="shared" si="0"/>
        <v>14</v>
      </c>
      <c r="B17" s="5" t="s">
        <v>227</v>
      </c>
      <c r="C17" s="3" t="s">
        <v>9</v>
      </c>
      <c r="D17" s="3">
        <v>416</v>
      </c>
      <c r="E17" s="126">
        <v>0.31666666666666665</v>
      </c>
      <c r="F17" s="1"/>
      <c r="G17" s="12">
        <v>205</v>
      </c>
      <c r="H17" s="1"/>
    </row>
    <row r="18" spans="1:8" ht="15.75">
      <c r="A18" s="128">
        <f t="shared" si="0"/>
        <v>14</v>
      </c>
      <c r="B18" s="5" t="s">
        <v>231</v>
      </c>
      <c r="C18" s="3" t="s">
        <v>9</v>
      </c>
      <c r="D18" s="3">
        <v>421</v>
      </c>
      <c r="E18" s="126">
        <v>0.31666666666666665</v>
      </c>
      <c r="F18" s="1"/>
      <c r="G18" s="12">
        <v>205</v>
      </c>
      <c r="H18" s="1"/>
    </row>
    <row r="19" spans="1:8" ht="15.75">
      <c r="A19" s="128">
        <f t="shared" si="0"/>
        <v>16</v>
      </c>
      <c r="B19" s="5" t="s">
        <v>172</v>
      </c>
      <c r="C19" s="3" t="s">
        <v>9</v>
      </c>
      <c r="D19" s="3">
        <v>351</v>
      </c>
      <c r="E19" s="126">
        <v>0.3173611111111111</v>
      </c>
      <c r="F19" s="1"/>
      <c r="G19" s="12">
        <f>VLOOKUP(A19,'Bodovna tablica'!A:E,4,FALSE)</f>
        <v>195</v>
      </c>
      <c r="H19" s="1"/>
    </row>
    <row r="20" spans="1:8" ht="15.75">
      <c r="A20" s="128">
        <f t="shared" si="0"/>
        <v>17</v>
      </c>
      <c r="B20" s="5" t="s">
        <v>195</v>
      </c>
      <c r="C20" s="3" t="s">
        <v>9</v>
      </c>
      <c r="D20" s="3">
        <v>380</v>
      </c>
      <c r="E20" s="126">
        <v>0.3180555555555556</v>
      </c>
      <c r="F20" s="1"/>
      <c r="G20" s="12">
        <f>VLOOKUP(A20,'Bodovna tablica'!A:E,4,FALSE)</f>
        <v>190</v>
      </c>
      <c r="H20" s="1"/>
    </row>
    <row r="21" spans="1:8" ht="15.75">
      <c r="A21" s="128">
        <f t="shared" si="0"/>
        <v>18</v>
      </c>
      <c r="B21" s="5" t="s">
        <v>215</v>
      </c>
      <c r="C21" s="3" t="s">
        <v>9</v>
      </c>
      <c r="D21" s="3">
        <v>402</v>
      </c>
      <c r="E21" s="126">
        <v>0.32708333333333334</v>
      </c>
      <c r="F21" s="1"/>
      <c r="G21" s="12">
        <f>VLOOKUP(A21,'Bodovna tablica'!A:E,4,FALSE)</f>
        <v>185</v>
      </c>
      <c r="H21" s="1"/>
    </row>
    <row r="22" spans="1:8" ht="15.75">
      <c r="A22" s="128">
        <f t="shared" si="0"/>
        <v>19</v>
      </c>
      <c r="B22" s="2" t="s">
        <v>240</v>
      </c>
      <c r="C22" s="11" t="s">
        <v>9</v>
      </c>
      <c r="D22" s="3">
        <v>432</v>
      </c>
      <c r="E22" s="126">
        <v>0.32916666666666666</v>
      </c>
      <c r="F22" s="1"/>
      <c r="G22" s="12">
        <f>VLOOKUP(A22,'Bodovna tablica'!A:E,4,FALSE)</f>
        <v>180</v>
      </c>
      <c r="H22" s="1"/>
    </row>
    <row r="23" spans="1:8" ht="15.75">
      <c r="A23" s="128">
        <f t="shared" si="0"/>
        <v>20</v>
      </c>
      <c r="B23" s="5" t="s">
        <v>182</v>
      </c>
      <c r="C23" s="3" t="s">
        <v>9</v>
      </c>
      <c r="D23" s="3">
        <v>364</v>
      </c>
      <c r="E23" s="126">
        <v>0.33402777777777776</v>
      </c>
      <c r="F23" s="1"/>
      <c r="G23" s="12">
        <f>VLOOKUP(A23,'Bodovna tablica'!A:E,4,FALSE)</f>
        <v>175</v>
      </c>
      <c r="H23" s="1"/>
    </row>
    <row r="24" spans="1:8" ht="15.75">
      <c r="A24" s="128">
        <f t="shared" si="0"/>
        <v>21</v>
      </c>
      <c r="B24" s="5" t="s">
        <v>196</v>
      </c>
      <c r="C24" s="3" t="s">
        <v>9</v>
      </c>
      <c r="D24" s="3">
        <v>381</v>
      </c>
      <c r="E24" s="126">
        <v>0.34375</v>
      </c>
      <c r="F24" s="1"/>
      <c r="G24" s="12">
        <f>VLOOKUP(A24,'Bodovna tablica'!A:E,4,FALSE)</f>
        <v>170</v>
      </c>
      <c r="H24" s="1"/>
    </row>
    <row r="25" spans="1:8" ht="15.75">
      <c r="A25" s="128">
        <f t="shared" si="0"/>
        <v>22</v>
      </c>
      <c r="B25" s="5" t="s">
        <v>132</v>
      </c>
      <c r="C25" s="3" t="s">
        <v>9</v>
      </c>
      <c r="D25" s="3">
        <v>304</v>
      </c>
      <c r="E25" s="126">
        <v>0.34861111111111115</v>
      </c>
      <c r="F25" s="1"/>
      <c r="G25" s="12">
        <f>VLOOKUP(A25,'Bodovna tablica'!A:E,4,FALSE)</f>
        <v>165</v>
      </c>
      <c r="H25" s="1"/>
    </row>
    <row r="26" spans="1:8" ht="15.75">
      <c r="A26" s="128">
        <f t="shared" si="0"/>
        <v>23</v>
      </c>
      <c r="B26" s="5" t="s">
        <v>208</v>
      </c>
      <c r="C26" s="3" t="s">
        <v>9</v>
      </c>
      <c r="D26" s="3">
        <v>394</v>
      </c>
      <c r="E26" s="126">
        <v>0.35694444444444445</v>
      </c>
      <c r="F26" s="1"/>
      <c r="G26" s="12">
        <f>VLOOKUP(A26,'Bodovna tablica'!A:E,4,FALSE)</f>
        <v>160</v>
      </c>
      <c r="H26" s="1"/>
    </row>
    <row r="27" spans="1:8" ht="15.75">
      <c r="A27" s="128">
        <f t="shared" si="0"/>
        <v>24</v>
      </c>
      <c r="B27" s="5" t="s">
        <v>180</v>
      </c>
      <c r="C27" s="3" t="s">
        <v>9</v>
      </c>
      <c r="D27" s="3">
        <v>362</v>
      </c>
      <c r="E27" s="126">
        <v>0.3597222222222223</v>
      </c>
      <c r="F27" s="1"/>
      <c r="G27" s="12">
        <v>152.5</v>
      </c>
      <c r="H27" s="1"/>
    </row>
    <row r="28" spans="1:8" ht="15.75">
      <c r="A28" s="128">
        <f t="shared" si="0"/>
        <v>24</v>
      </c>
      <c r="B28" s="5" t="s">
        <v>192</v>
      </c>
      <c r="C28" s="3" t="s">
        <v>9</v>
      </c>
      <c r="D28" s="3">
        <v>375</v>
      </c>
      <c r="E28" s="126">
        <v>0.3597222222222223</v>
      </c>
      <c r="F28" s="1"/>
      <c r="G28" s="12">
        <v>152.5</v>
      </c>
      <c r="H28" s="1"/>
    </row>
    <row r="29" spans="1:8" ht="15.75">
      <c r="A29" s="128">
        <f t="shared" si="0"/>
        <v>26</v>
      </c>
      <c r="B29" s="2" t="s">
        <v>239</v>
      </c>
      <c r="C29" s="11" t="s">
        <v>9</v>
      </c>
      <c r="D29" s="3">
        <v>431</v>
      </c>
      <c r="E29" s="126">
        <v>0.36111111111111116</v>
      </c>
      <c r="F29" s="1"/>
      <c r="G29" s="12">
        <f>VLOOKUP(A29,'Bodovna tablica'!A:E,4,FALSE)</f>
        <v>148</v>
      </c>
      <c r="H29" s="1"/>
    </row>
    <row r="30" spans="1:8" ht="15.75">
      <c r="A30" s="128">
        <f t="shared" si="0"/>
        <v>27</v>
      </c>
      <c r="B30" s="5" t="s">
        <v>221</v>
      </c>
      <c r="C30" s="3" t="s">
        <v>9</v>
      </c>
      <c r="D30" s="3">
        <v>409</v>
      </c>
      <c r="E30" s="126">
        <v>0.36458333333333337</v>
      </c>
      <c r="F30" s="1"/>
      <c r="G30" s="12">
        <f>VLOOKUP(A30,'Bodovna tablica'!A:E,4,FALSE)</f>
        <v>145</v>
      </c>
      <c r="H30" s="1"/>
    </row>
    <row r="31" spans="1:8" ht="15.75">
      <c r="A31" s="128">
        <f t="shared" si="0"/>
        <v>28</v>
      </c>
      <c r="B31" s="8" t="s">
        <v>155</v>
      </c>
      <c r="C31" s="7" t="s">
        <v>9</v>
      </c>
      <c r="D31" s="3">
        <v>331</v>
      </c>
      <c r="E31" s="126">
        <v>0.3680555555555556</v>
      </c>
      <c r="F31" s="1"/>
      <c r="G31" s="12">
        <f>VLOOKUP(A31,'Bodovna tablica'!A:E,4,FALSE)</f>
        <v>143</v>
      </c>
      <c r="H31" s="1"/>
    </row>
    <row r="32" spans="1:8" ht="15.75">
      <c r="A32" s="128">
        <f t="shared" si="0"/>
        <v>29</v>
      </c>
      <c r="B32" s="5" t="s">
        <v>140</v>
      </c>
      <c r="C32" s="3" t="s">
        <v>9</v>
      </c>
      <c r="D32" s="3">
        <v>314</v>
      </c>
      <c r="E32" s="126">
        <v>0.3784722222222222</v>
      </c>
      <c r="F32" s="1"/>
      <c r="G32" s="12">
        <v>139</v>
      </c>
      <c r="H32" s="1"/>
    </row>
    <row r="33" spans="1:8" ht="15.75">
      <c r="A33" s="128">
        <f t="shared" si="0"/>
        <v>29</v>
      </c>
      <c r="B33" s="5" t="s">
        <v>193</v>
      </c>
      <c r="C33" s="3" t="s">
        <v>9</v>
      </c>
      <c r="D33" s="3">
        <v>377</v>
      </c>
      <c r="E33" s="126">
        <v>0.3784722222222222</v>
      </c>
      <c r="F33" s="1"/>
      <c r="G33" s="12">
        <v>139</v>
      </c>
      <c r="H33" s="1"/>
    </row>
    <row r="34" spans="1:8" ht="15.75">
      <c r="A34" s="128">
        <f t="shared" si="0"/>
        <v>31</v>
      </c>
      <c r="B34" s="5" t="s">
        <v>200</v>
      </c>
      <c r="C34" s="3" t="s">
        <v>9</v>
      </c>
      <c r="D34" s="3">
        <v>385</v>
      </c>
      <c r="E34" s="126">
        <v>0.3840277777777778</v>
      </c>
      <c r="F34" s="1"/>
      <c r="G34" s="12">
        <f>VLOOKUP(A34,'Bodovna tablica'!A:E,4,FALSE)</f>
        <v>135</v>
      </c>
      <c r="H34" s="1"/>
    </row>
    <row r="35" spans="1:8" ht="15.75">
      <c r="A35" s="128">
        <f t="shared" si="0"/>
        <v>32</v>
      </c>
      <c r="B35" s="5" t="s">
        <v>171</v>
      </c>
      <c r="C35" s="3" t="s">
        <v>9</v>
      </c>
      <c r="D35" s="3">
        <v>350</v>
      </c>
      <c r="E35" s="126">
        <v>0.38472222222222224</v>
      </c>
      <c r="F35" s="1"/>
      <c r="G35" s="12">
        <f>VLOOKUP(A35,'Bodovna tablica'!A:E,4,FALSE)</f>
        <v>133</v>
      </c>
      <c r="H35" s="1"/>
    </row>
    <row r="36" spans="1:8" ht="15.75">
      <c r="A36" s="128">
        <f t="shared" si="0"/>
        <v>33</v>
      </c>
      <c r="B36" s="4" t="s">
        <v>98</v>
      </c>
      <c r="C36" s="3" t="s">
        <v>9</v>
      </c>
      <c r="D36" s="3">
        <v>188</v>
      </c>
      <c r="E36" s="126">
        <v>0.39027777777777783</v>
      </c>
      <c r="F36" s="1"/>
      <c r="G36" s="12">
        <f>VLOOKUP(A36,'Bodovna tablica'!A:E,4,FALSE)</f>
        <v>131</v>
      </c>
      <c r="H36" s="1"/>
    </row>
    <row r="37" spans="1:8" ht="15.75">
      <c r="A37" s="128">
        <f t="shared" si="0"/>
        <v>34</v>
      </c>
      <c r="B37" s="5" t="s">
        <v>149</v>
      </c>
      <c r="C37" s="3" t="s">
        <v>9</v>
      </c>
      <c r="D37" s="3">
        <v>324</v>
      </c>
      <c r="E37" s="126">
        <v>0.39236111111111116</v>
      </c>
      <c r="F37" s="1"/>
      <c r="G37" s="12">
        <f>VLOOKUP(A37,'Bodovna tablica'!A:E,4,FALSE)</f>
        <v>129</v>
      </c>
      <c r="H37" s="1"/>
    </row>
    <row r="38" spans="1:8" ht="15.75">
      <c r="A38" s="128">
        <f t="shared" si="0"/>
        <v>35</v>
      </c>
      <c r="B38" s="5" t="s">
        <v>130</v>
      </c>
      <c r="C38" s="3" t="s">
        <v>9</v>
      </c>
      <c r="D38" s="3">
        <v>302</v>
      </c>
      <c r="E38" s="126">
        <v>0.39513888888888893</v>
      </c>
      <c r="F38" s="1"/>
      <c r="G38" s="12">
        <v>126</v>
      </c>
      <c r="H38" s="1"/>
    </row>
    <row r="39" spans="1:8" ht="15.75">
      <c r="A39" s="128">
        <f t="shared" si="0"/>
        <v>35</v>
      </c>
      <c r="B39" s="5" t="s">
        <v>150</v>
      </c>
      <c r="C39" s="3" t="s">
        <v>9</v>
      </c>
      <c r="D39" s="3">
        <v>325</v>
      </c>
      <c r="E39" s="126">
        <v>0.39513888888888893</v>
      </c>
      <c r="F39" s="1"/>
      <c r="G39" s="12">
        <v>126</v>
      </c>
      <c r="H39" s="1"/>
    </row>
    <row r="40" spans="1:8" ht="15.75">
      <c r="A40" s="128">
        <f t="shared" si="0"/>
        <v>37</v>
      </c>
      <c r="B40" s="2" t="s">
        <v>241</v>
      </c>
      <c r="C40" s="11" t="s">
        <v>9</v>
      </c>
      <c r="D40" s="3">
        <v>433</v>
      </c>
      <c r="E40" s="126">
        <v>0.3986111111111111</v>
      </c>
      <c r="F40" s="154"/>
      <c r="G40" s="12">
        <f>VLOOKUP(A40,'Bodovna tablica'!A:E,4,FALSE)</f>
        <v>124</v>
      </c>
      <c r="H40" s="1"/>
    </row>
    <row r="41" spans="1:8" ht="15.75">
      <c r="A41" s="128">
        <f t="shared" si="0"/>
        <v>38</v>
      </c>
      <c r="B41" s="5" t="s">
        <v>236</v>
      </c>
      <c r="C41" s="3" t="s">
        <v>9</v>
      </c>
      <c r="D41" s="3">
        <v>428</v>
      </c>
      <c r="E41" s="126">
        <v>0.41805555555555557</v>
      </c>
      <c r="F41" s="1"/>
      <c r="G41" s="12">
        <f>VLOOKUP(A41,'Bodovna tablica'!A:E,4,FALSE)</f>
        <v>122</v>
      </c>
      <c r="H41" s="1"/>
    </row>
    <row r="42" spans="1:8" ht="15.75">
      <c r="A42" s="128">
        <f t="shared" si="0"/>
        <v>39</v>
      </c>
      <c r="B42" s="5" t="s">
        <v>143</v>
      </c>
      <c r="C42" s="3" t="s">
        <v>9</v>
      </c>
      <c r="D42" s="3">
        <v>317</v>
      </c>
      <c r="E42" s="126">
        <v>0.4548611111111111</v>
      </c>
      <c r="F42" s="1"/>
      <c r="G42" s="12">
        <f>VLOOKUP(A42,'Bodovna tablica'!A:E,4,FALSE)</f>
        <v>121</v>
      </c>
      <c r="H42" s="1"/>
    </row>
    <row r="43" spans="1:7" ht="15.75">
      <c r="A43" s="128">
        <f t="shared" si="0"/>
        <v>40</v>
      </c>
      <c r="B43" s="5" t="s">
        <v>141</v>
      </c>
      <c r="C43" s="3" t="s">
        <v>9</v>
      </c>
      <c r="D43" s="3">
        <v>315</v>
      </c>
      <c r="E43" s="126">
        <v>0.46597222222222223</v>
      </c>
      <c r="G43" s="12">
        <f>VLOOKUP(A43,'Bodovna tablica'!A:E,4,FALSE)</f>
        <v>119</v>
      </c>
    </row>
    <row r="44" spans="1:8" ht="16.5" thickBot="1">
      <c r="A44" s="159">
        <f t="shared" si="0"/>
        <v>41</v>
      </c>
      <c r="B44" s="19" t="s">
        <v>154</v>
      </c>
      <c r="C44" s="15" t="s">
        <v>9</v>
      </c>
      <c r="D44" s="15">
        <v>330</v>
      </c>
      <c r="E44" s="127">
        <v>0.4666666666666667</v>
      </c>
      <c r="F44" s="1"/>
      <c r="G44" s="12">
        <f>VLOOKUP(A44,'Bodovna tablica'!A:E,4,FALSE)</f>
        <v>118</v>
      </c>
      <c r="H44" s="1"/>
    </row>
    <row r="45" spans="1:8" ht="15.75">
      <c r="A45" s="143">
        <v>42</v>
      </c>
      <c r="B45" s="5" t="s">
        <v>148</v>
      </c>
      <c r="C45" s="3" t="s">
        <v>9</v>
      </c>
      <c r="D45" s="3">
        <v>323</v>
      </c>
      <c r="E45" s="126">
        <v>0.3263888888888889</v>
      </c>
      <c r="F45" s="155"/>
      <c r="G45" s="12">
        <f>VLOOKUP(A45,'Bodovna tablica'!A:E,4,FALSE)</f>
        <v>116</v>
      </c>
      <c r="H45" s="1"/>
    </row>
    <row r="46" spans="1:8" ht="15.75">
      <c r="A46" s="143">
        <v>43</v>
      </c>
      <c r="B46" s="5" t="s">
        <v>207</v>
      </c>
      <c r="C46" s="3" t="s">
        <v>9</v>
      </c>
      <c r="D46" s="3">
        <v>393</v>
      </c>
      <c r="E46" s="126">
        <v>0.37777777777777777</v>
      </c>
      <c r="F46" s="156"/>
      <c r="G46" s="12">
        <v>114</v>
      </c>
      <c r="H46" s="1"/>
    </row>
    <row r="47" spans="1:8" ht="15.75">
      <c r="A47" s="143">
        <v>43</v>
      </c>
      <c r="B47" s="5" t="s">
        <v>204</v>
      </c>
      <c r="C47" s="3" t="s">
        <v>9</v>
      </c>
      <c r="D47" s="3">
        <v>390</v>
      </c>
      <c r="E47" s="126">
        <v>0.37777777777777777</v>
      </c>
      <c r="F47" s="156"/>
      <c r="G47" s="12">
        <v>114</v>
      </c>
      <c r="H47" s="1"/>
    </row>
    <row r="48" spans="1:8" ht="15.75">
      <c r="A48" s="143">
        <v>45</v>
      </c>
      <c r="B48" s="5" t="s">
        <v>217</v>
      </c>
      <c r="C48" s="3" t="s">
        <v>9</v>
      </c>
      <c r="D48" s="3">
        <v>404</v>
      </c>
      <c r="E48" s="126">
        <v>0.3854166666666667</v>
      </c>
      <c r="F48" s="157"/>
      <c r="G48" s="12">
        <f>VLOOKUP(A48,'Bodovna tablica'!A:E,4,FALSE)</f>
        <v>112</v>
      </c>
      <c r="H48" s="12" t="s">
        <v>346</v>
      </c>
    </row>
    <row r="49" spans="1:8" ht="15.75">
      <c r="A49" s="143">
        <v>46</v>
      </c>
      <c r="B49" s="5" t="s">
        <v>209</v>
      </c>
      <c r="C49" s="3" t="s">
        <v>9</v>
      </c>
      <c r="D49" s="3">
        <v>395</v>
      </c>
      <c r="E49" s="126">
        <v>0.39027777777777783</v>
      </c>
      <c r="F49" s="156"/>
      <c r="G49" s="12">
        <f>VLOOKUP(A49,'Bodovna tablica'!A:E,4,FALSE)</f>
        <v>110</v>
      </c>
      <c r="H49" s="1"/>
    </row>
    <row r="50" spans="1:8" ht="16.5" thickBot="1">
      <c r="A50" s="143">
        <v>47</v>
      </c>
      <c r="B50" s="5" t="s">
        <v>211</v>
      </c>
      <c r="C50" s="3" t="s">
        <v>9</v>
      </c>
      <c r="D50" s="3">
        <v>398</v>
      </c>
      <c r="E50" s="126">
        <v>0.4361111111111111</v>
      </c>
      <c r="F50" s="158"/>
      <c r="G50" s="12">
        <f>VLOOKUP(A50,'Bodovna tablica'!A:E,4,FALSE)</f>
        <v>109</v>
      </c>
      <c r="H50" s="1"/>
    </row>
    <row r="51" spans="1:8" ht="15.75">
      <c r="A51" s="128" t="s">
        <v>371</v>
      </c>
      <c r="B51" s="5" t="s">
        <v>175</v>
      </c>
      <c r="C51" s="3" t="s">
        <v>9</v>
      </c>
      <c r="D51" s="3">
        <v>354</v>
      </c>
      <c r="E51" s="131" t="s">
        <v>340</v>
      </c>
      <c r="F51" s="154"/>
      <c r="G51" s="12">
        <f>VLOOKUP(A51,'Bodovna tablica'!A:E,4,FALSE)</f>
        <v>2</v>
      </c>
      <c r="H51" s="1"/>
    </row>
    <row r="52" spans="1:8" ht="16.5" thickBot="1">
      <c r="A52" s="132" t="s">
        <v>371</v>
      </c>
      <c r="B52" s="21" t="s">
        <v>170</v>
      </c>
      <c r="C52" s="18" t="s">
        <v>9</v>
      </c>
      <c r="D52" s="18">
        <v>348</v>
      </c>
      <c r="E52" s="133" t="s">
        <v>340</v>
      </c>
      <c r="F52" s="154"/>
      <c r="G52" s="12">
        <f>VLOOKUP(A52,'Bodovna tablica'!A:E,4,FALSE)</f>
        <v>2</v>
      </c>
      <c r="H52" s="1"/>
    </row>
    <row r="53" ht="16.5" thickBot="1"/>
    <row r="54" spans="1:2" ht="16.5" thickBot="1">
      <c r="A54" s="145"/>
      <c r="B54" s="1" t="s">
        <v>354</v>
      </c>
    </row>
  </sheetData>
  <sheetProtection/>
  <mergeCells count="2">
    <mergeCell ref="A1:E1"/>
    <mergeCell ref="A2:E2"/>
  </mergeCells>
  <printOptions horizontalCentered="1"/>
  <pageMargins left="0.7086614173228347" right="0.7086614173228347" top="0" bottom="0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89"/>
  <sheetViews>
    <sheetView zoomScalePageLayoutView="0" workbookViewId="0" topLeftCell="A37">
      <selection activeCell="G77" sqref="G77:G78"/>
    </sheetView>
  </sheetViews>
  <sheetFormatPr defaultColWidth="7.140625" defaultRowHeight="15"/>
  <cols>
    <col min="1" max="1" width="6.140625" style="1" customWidth="1"/>
    <col min="2" max="2" width="29.00390625" style="1" customWidth="1"/>
    <col min="3" max="3" width="6.7109375" style="12" customWidth="1"/>
    <col min="4" max="4" width="9.00390625" style="1" customWidth="1"/>
    <col min="5" max="5" width="9.140625" style="22" customWidth="1"/>
    <col min="6" max="6" width="5.7109375" style="12" customWidth="1"/>
    <col min="7" max="8" width="9.140625" style="12" customWidth="1"/>
    <col min="9" max="251" width="9.140625" style="1" customWidth="1"/>
    <col min="252" max="252" width="4.00390625" style="1" bestFit="1" customWidth="1"/>
    <col min="253" max="253" width="21.140625" style="1" bestFit="1" customWidth="1"/>
    <col min="254" max="254" width="4.57421875" style="1" bestFit="1" customWidth="1"/>
    <col min="255" max="255" width="6.57421875" style="1" bestFit="1" customWidth="1"/>
    <col min="256" max="16384" width="7.140625" style="1" bestFit="1" customWidth="1"/>
  </cols>
  <sheetData>
    <row r="1" spans="1:8" ht="32.25">
      <c r="A1" s="134" t="s">
        <v>129</v>
      </c>
      <c r="B1" s="135"/>
      <c r="C1" s="135"/>
      <c r="D1" s="135"/>
      <c r="E1" s="136"/>
      <c r="F1" s="1"/>
      <c r="G1" s="1"/>
      <c r="H1" s="1"/>
    </row>
    <row r="2" spans="1:8" ht="15.75">
      <c r="A2" s="137" t="s">
        <v>251</v>
      </c>
      <c r="B2" s="138"/>
      <c r="C2" s="138"/>
      <c r="D2" s="138"/>
      <c r="E2" s="139"/>
      <c r="F2" s="1"/>
      <c r="G2" s="1"/>
      <c r="H2" s="1"/>
    </row>
    <row r="3" spans="1:7" s="13" customFormat="1" ht="12" thickBot="1">
      <c r="A3" s="140"/>
      <c r="B3" s="141" t="s">
        <v>343</v>
      </c>
      <c r="C3" s="141" t="s">
        <v>344</v>
      </c>
      <c r="D3" s="141" t="s">
        <v>341</v>
      </c>
      <c r="E3" s="142" t="s">
        <v>342</v>
      </c>
      <c r="G3" s="13" t="s">
        <v>373</v>
      </c>
    </row>
    <row r="4" spans="1:8" ht="15.75">
      <c r="A4" s="129">
        <f>RANK(E4,$E$4:$E$68,1)</f>
        <v>1</v>
      </c>
      <c r="B4" s="161" t="s">
        <v>102</v>
      </c>
      <c r="C4" s="162" t="s">
        <v>1</v>
      </c>
      <c r="D4" s="17">
        <v>434</v>
      </c>
      <c r="E4" s="125">
        <v>0.19166666666666668</v>
      </c>
      <c r="F4" s="1"/>
      <c r="G4" s="1">
        <f>VLOOKUP(A4,'Bodovna tablica'!A:E,4,FALSE)</f>
        <v>500</v>
      </c>
      <c r="H4" s="1"/>
    </row>
    <row r="5" spans="1:8" ht="15.75">
      <c r="A5" s="128">
        <f aca="true" t="shared" si="0" ref="A5:A68">RANK(E5,$E$4:$E$68,1)</f>
        <v>2</v>
      </c>
      <c r="B5" s="2" t="s">
        <v>40</v>
      </c>
      <c r="C5" s="11" t="s">
        <v>1</v>
      </c>
      <c r="D5" s="3">
        <v>444</v>
      </c>
      <c r="E5" s="126">
        <v>0.19861111111111113</v>
      </c>
      <c r="F5" s="1"/>
      <c r="G5" s="1">
        <f>VLOOKUP(A5,'Bodovna tablica'!A:E,4,FALSE)</f>
        <v>425</v>
      </c>
      <c r="H5" s="1"/>
    </row>
    <row r="6" spans="1:8" ht="15.75">
      <c r="A6" s="128">
        <f t="shared" si="0"/>
        <v>3</v>
      </c>
      <c r="B6" s="5" t="s">
        <v>133</v>
      </c>
      <c r="C6" s="3" t="s">
        <v>1</v>
      </c>
      <c r="D6" s="3">
        <v>305</v>
      </c>
      <c r="E6" s="126">
        <v>0.2152777777777778</v>
      </c>
      <c r="F6" s="1"/>
      <c r="G6" s="1">
        <v>362.5</v>
      </c>
      <c r="H6" s="1"/>
    </row>
    <row r="7" spans="1:8" ht="15.75">
      <c r="A7" s="128">
        <f t="shared" si="0"/>
        <v>3</v>
      </c>
      <c r="B7" s="5" t="s">
        <v>152</v>
      </c>
      <c r="C7" s="3" t="s">
        <v>1</v>
      </c>
      <c r="D7" s="3">
        <v>328</v>
      </c>
      <c r="E7" s="126">
        <v>0.2152777777777778</v>
      </c>
      <c r="F7" s="1"/>
      <c r="G7" s="1">
        <v>362.5</v>
      </c>
      <c r="H7" s="1"/>
    </row>
    <row r="8" spans="1:8" ht="15.75">
      <c r="A8" s="128">
        <f t="shared" si="0"/>
        <v>5</v>
      </c>
      <c r="B8" s="5" t="s">
        <v>176</v>
      </c>
      <c r="C8" s="3" t="s">
        <v>1</v>
      </c>
      <c r="D8" s="3">
        <v>355</v>
      </c>
      <c r="E8" s="126">
        <v>0.21666666666666667</v>
      </c>
      <c r="F8" s="1"/>
      <c r="G8" s="1">
        <f>VLOOKUP(A8,'Bodovna tablica'!A:E,4,FALSE)</f>
        <v>325</v>
      </c>
      <c r="H8" s="1"/>
    </row>
    <row r="9" spans="1:8" ht="15.75">
      <c r="A9" s="128">
        <f t="shared" si="0"/>
        <v>6</v>
      </c>
      <c r="B9" s="5" t="s">
        <v>222</v>
      </c>
      <c r="C9" s="3" t="s">
        <v>1</v>
      </c>
      <c r="D9" s="3">
        <v>410</v>
      </c>
      <c r="E9" s="126">
        <v>0.2277777777777778</v>
      </c>
      <c r="F9" s="1"/>
      <c r="G9" s="1">
        <f>VLOOKUP(A9,'Bodovna tablica'!A:E,4,FALSE)</f>
        <v>310</v>
      </c>
      <c r="H9" s="1"/>
    </row>
    <row r="10" spans="1:8" ht="15.75">
      <c r="A10" s="128">
        <f t="shared" si="0"/>
        <v>7</v>
      </c>
      <c r="B10" s="5" t="s">
        <v>159</v>
      </c>
      <c r="C10" s="3" t="s">
        <v>1</v>
      </c>
      <c r="D10" s="3">
        <v>336</v>
      </c>
      <c r="E10" s="126">
        <v>0.23541666666666666</v>
      </c>
      <c r="F10" s="1"/>
      <c r="G10" s="1">
        <f>VLOOKUP(A10,'Bodovna tablica'!A:E,4,FALSE)</f>
        <v>295</v>
      </c>
      <c r="H10" s="1"/>
    </row>
    <row r="11" spans="1:8" ht="15.75">
      <c r="A11" s="128">
        <f t="shared" si="0"/>
        <v>8</v>
      </c>
      <c r="B11" s="5" t="s">
        <v>374</v>
      </c>
      <c r="C11" s="3" t="s">
        <v>1</v>
      </c>
      <c r="D11" s="3">
        <v>360</v>
      </c>
      <c r="E11" s="126">
        <v>0.23958333333333331</v>
      </c>
      <c r="F11" s="1"/>
      <c r="G11" s="1">
        <f>VLOOKUP(A11,'Bodovna tablica'!A:E,4,FALSE)</f>
        <v>280</v>
      </c>
      <c r="H11" s="1"/>
    </row>
    <row r="12" spans="1:8" ht="15.75">
      <c r="A12" s="128">
        <f t="shared" si="0"/>
        <v>9</v>
      </c>
      <c r="B12" s="6" t="s">
        <v>228</v>
      </c>
      <c r="C12" s="7" t="s">
        <v>1</v>
      </c>
      <c r="D12" s="3">
        <v>417</v>
      </c>
      <c r="E12" s="126">
        <v>0.24236111111111108</v>
      </c>
      <c r="F12" s="1"/>
      <c r="G12" s="1">
        <f>VLOOKUP(A12,'Bodovna tablica'!A:E,4,FALSE)</f>
        <v>265</v>
      </c>
      <c r="H12" s="1"/>
    </row>
    <row r="13" spans="1:8" ht="15.75">
      <c r="A13" s="128">
        <f t="shared" si="0"/>
        <v>10</v>
      </c>
      <c r="B13" s="5" t="s">
        <v>178</v>
      </c>
      <c r="C13" s="3" t="s">
        <v>1</v>
      </c>
      <c r="D13" s="3">
        <v>358</v>
      </c>
      <c r="E13" s="126">
        <v>0.2465277777777778</v>
      </c>
      <c r="F13" s="1"/>
      <c r="G13" s="1">
        <f>VLOOKUP(A13,'Bodovna tablica'!A:E,4,FALSE)</f>
        <v>250</v>
      </c>
      <c r="H13" s="1"/>
    </row>
    <row r="14" spans="1:8" ht="15.75">
      <c r="A14" s="128">
        <f t="shared" si="0"/>
        <v>11</v>
      </c>
      <c r="B14" s="2" t="s">
        <v>246</v>
      </c>
      <c r="C14" s="11" t="s">
        <v>1</v>
      </c>
      <c r="D14" s="3">
        <v>440</v>
      </c>
      <c r="E14" s="126">
        <v>0.25069444444444444</v>
      </c>
      <c r="F14" s="1"/>
      <c r="G14" s="1">
        <f>VLOOKUP(A14,'Bodovna tablica'!A:E,4,FALSE)</f>
        <v>240</v>
      </c>
      <c r="H14" s="1"/>
    </row>
    <row r="15" spans="1:8" ht="15.75">
      <c r="A15" s="128">
        <f t="shared" si="0"/>
        <v>12</v>
      </c>
      <c r="B15" s="5" t="s">
        <v>168</v>
      </c>
      <c r="C15" s="3" t="s">
        <v>1</v>
      </c>
      <c r="D15" s="3">
        <v>346</v>
      </c>
      <c r="E15" s="126">
        <v>0.2513888888888889</v>
      </c>
      <c r="F15" s="1"/>
      <c r="G15" s="1">
        <v>225</v>
      </c>
      <c r="H15" s="1"/>
    </row>
    <row r="16" spans="1:8" ht="15.75">
      <c r="A16" s="128">
        <f t="shared" si="0"/>
        <v>12</v>
      </c>
      <c r="B16" s="5" t="s">
        <v>210</v>
      </c>
      <c r="C16" s="3" t="s">
        <v>1</v>
      </c>
      <c r="D16" s="3">
        <v>396</v>
      </c>
      <c r="E16" s="126">
        <v>0.2513888888888889</v>
      </c>
      <c r="F16" s="1"/>
      <c r="G16" s="1">
        <v>225</v>
      </c>
      <c r="H16" s="1"/>
    </row>
    <row r="17" spans="1:8" ht="15.75">
      <c r="A17" s="128">
        <f t="shared" si="0"/>
        <v>14</v>
      </c>
      <c r="B17" s="5" t="s">
        <v>144</v>
      </c>
      <c r="C17" s="3" t="s">
        <v>1</v>
      </c>
      <c r="D17" s="3">
        <v>318</v>
      </c>
      <c r="E17" s="126">
        <v>0.2569444444444444</v>
      </c>
      <c r="F17" s="1"/>
      <c r="G17" s="1">
        <f>VLOOKUP(A17,'Bodovna tablica'!A:E,4,FALSE)</f>
        <v>210</v>
      </c>
      <c r="H17" s="1"/>
    </row>
    <row r="18" spans="1:8" ht="15.75">
      <c r="A18" s="128">
        <f t="shared" si="0"/>
        <v>15</v>
      </c>
      <c r="B18" s="5" t="s">
        <v>185</v>
      </c>
      <c r="C18" s="3" t="s">
        <v>1</v>
      </c>
      <c r="D18" s="3">
        <v>367</v>
      </c>
      <c r="E18" s="126">
        <v>0.25833333333333336</v>
      </c>
      <c r="F18" s="1"/>
      <c r="G18" s="1">
        <f>VLOOKUP(A18,'Bodovna tablica'!A:E,4,FALSE)</f>
        <v>200</v>
      </c>
      <c r="H18" s="1"/>
    </row>
    <row r="19" spans="1:8" ht="15.75">
      <c r="A19" s="128">
        <f t="shared" si="0"/>
        <v>16</v>
      </c>
      <c r="B19" s="5" t="s">
        <v>157</v>
      </c>
      <c r="C19" s="3" t="s">
        <v>1</v>
      </c>
      <c r="D19" s="3">
        <v>333</v>
      </c>
      <c r="E19" s="126">
        <v>0.2611111111111111</v>
      </c>
      <c r="F19" s="1"/>
      <c r="G19" s="1">
        <f>VLOOKUP(A19,'Bodovna tablica'!A:E,4,FALSE)</f>
        <v>195</v>
      </c>
      <c r="H19" s="1"/>
    </row>
    <row r="20" spans="1:8" ht="15.75">
      <c r="A20" s="128">
        <f t="shared" si="0"/>
        <v>17</v>
      </c>
      <c r="B20" s="5" t="s">
        <v>137</v>
      </c>
      <c r="C20" s="3" t="s">
        <v>1</v>
      </c>
      <c r="D20" s="3">
        <v>309</v>
      </c>
      <c r="E20" s="126">
        <v>0.2652777777777778</v>
      </c>
      <c r="F20" s="1"/>
      <c r="G20" s="1">
        <v>187.5</v>
      </c>
      <c r="H20" s="1"/>
    </row>
    <row r="21" spans="1:8" ht="15.75">
      <c r="A21" s="128">
        <f t="shared" si="0"/>
        <v>17</v>
      </c>
      <c r="B21" s="5" t="s">
        <v>145</v>
      </c>
      <c r="C21" s="3" t="s">
        <v>1</v>
      </c>
      <c r="D21" s="3">
        <v>319</v>
      </c>
      <c r="E21" s="126">
        <v>0.2652777777777778</v>
      </c>
      <c r="F21" s="1"/>
      <c r="G21" s="1">
        <v>187.5</v>
      </c>
      <c r="H21" s="1"/>
    </row>
    <row r="22" spans="1:8" ht="15.75">
      <c r="A22" s="128">
        <f t="shared" si="0"/>
        <v>19</v>
      </c>
      <c r="B22" s="5" t="s">
        <v>153</v>
      </c>
      <c r="C22" s="3" t="s">
        <v>1</v>
      </c>
      <c r="D22" s="3">
        <v>329</v>
      </c>
      <c r="E22" s="126">
        <v>0.26875</v>
      </c>
      <c r="F22" s="1"/>
      <c r="G22" s="1">
        <f>VLOOKUP(A22,'Bodovna tablica'!A:E,4,FALSE)</f>
        <v>180</v>
      </c>
      <c r="H22" s="1"/>
    </row>
    <row r="23" spans="1:8" ht="15.75">
      <c r="A23" s="128">
        <f t="shared" si="0"/>
        <v>20</v>
      </c>
      <c r="B23" s="5" t="s">
        <v>226</v>
      </c>
      <c r="C23" s="3" t="s">
        <v>1</v>
      </c>
      <c r="D23" s="3">
        <v>415</v>
      </c>
      <c r="E23" s="126">
        <v>0.2722222222222222</v>
      </c>
      <c r="F23" s="1"/>
      <c r="G23" s="1">
        <f>VLOOKUP(A23,'Bodovna tablica'!A:E,4,FALSE)</f>
        <v>175</v>
      </c>
      <c r="H23" s="1"/>
    </row>
    <row r="24" spans="1:8" ht="15.75">
      <c r="A24" s="128">
        <f t="shared" si="0"/>
        <v>21</v>
      </c>
      <c r="B24" s="5" t="s">
        <v>138</v>
      </c>
      <c r="C24" s="3" t="s">
        <v>1</v>
      </c>
      <c r="D24" s="3">
        <v>311</v>
      </c>
      <c r="E24" s="126">
        <v>0.2861111111111111</v>
      </c>
      <c r="F24" s="1"/>
      <c r="G24" s="1">
        <v>167.5</v>
      </c>
      <c r="H24" s="1"/>
    </row>
    <row r="25" spans="1:8" ht="15.75">
      <c r="A25" s="128">
        <f t="shared" si="0"/>
        <v>21</v>
      </c>
      <c r="B25" s="5" t="s">
        <v>156</v>
      </c>
      <c r="C25" s="3" t="s">
        <v>1</v>
      </c>
      <c r="D25" s="3">
        <v>332</v>
      </c>
      <c r="E25" s="126">
        <v>0.2861111111111111</v>
      </c>
      <c r="F25" s="1"/>
      <c r="G25" s="1">
        <v>167.5</v>
      </c>
      <c r="H25" s="1"/>
    </row>
    <row r="26" spans="1:8" ht="15.75">
      <c r="A26" s="128">
        <f t="shared" si="0"/>
        <v>23</v>
      </c>
      <c r="B26" s="2" t="s">
        <v>247</v>
      </c>
      <c r="C26" s="11" t="s">
        <v>1</v>
      </c>
      <c r="D26" s="3">
        <v>441</v>
      </c>
      <c r="E26" s="126">
        <v>0.29444444444444445</v>
      </c>
      <c r="F26" s="1"/>
      <c r="G26" s="1">
        <f>VLOOKUP(A26,'Bodovna tablica'!A:E,4,FALSE)</f>
        <v>160</v>
      </c>
      <c r="H26" s="1"/>
    </row>
    <row r="27" spans="1:8" ht="15.75">
      <c r="A27" s="128">
        <f t="shared" si="0"/>
        <v>24</v>
      </c>
      <c r="B27" s="5" t="s">
        <v>351</v>
      </c>
      <c r="C27" s="3" t="s">
        <v>1</v>
      </c>
      <c r="D27" s="3">
        <v>312</v>
      </c>
      <c r="E27" s="126">
        <v>0.2965277777777778</v>
      </c>
      <c r="F27" s="1"/>
      <c r="G27" s="1">
        <f>VLOOKUP(A27,'Bodovna tablica'!A:E,4,FALSE)</f>
        <v>155</v>
      </c>
      <c r="H27" s="1"/>
    </row>
    <row r="28" spans="1:8" ht="15.75">
      <c r="A28" s="128">
        <f t="shared" si="0"/>
        <v>25</v>
      </c>
      <c r="B28" s="5" t="s">
        <v>233</v>
      </c>
      <c r="C28" s="3" t="s">
        <v>1</v>
      </c>
      <c r="D28" s="3">
        <v>425</v>
      </c>
      <c r="E28" s="126">
        <v>0.2972222222222222</v>
      </c>
      <c r="F28" s="1"/>
      <c r="G28" s="1">
        <f>VLOOKUP(A28,'Bodovna tablica'!A:E,4,FALSE)</f>
        <v>150</v>
      </c>
      <c r="H28" s="1"/>
    </row>
    <row r="29" spans="1:8" ht="15.75">
      <c r="A29" s="128">
        <f t="shared" si="0"/>
        <v>26</v>
      </c>
      <c r="B29" s="5" t="s">
        <v>136</v>
      </c>
      <c r="C29" s="3" t="s">
        <v>1</v>
      </c>
      <c r="D29" s="3">
        <v>308</v>
      </c>
      <c r="E29" s="126">
        <v>0.30624999999999997</v>
      </c>
      <c r="F29" s="1"/>
      <c r="G29" s="1">
        <v>146.5</v>
      </c>
      <c r="H29" s="1"/>
    </row>
    <row r="30" spans="1:8" ht="15.75">
      <c r="A30" s="128">
        <f t="shared" si="0"/>
        <v>26</v>
      </c>
      <c r="B30" s="5" t="s">
        <v>173</v>
      </c>
      <c r="C30" s="3" t="s">
        <v>1</v>
      </c>
      <c r="D30" s="3">
        <v>352</v>
      </c>
      <c r="E30" s="126">
        <v>0.30624999999999997</v>
      </c>
      <c r="F30" s="1"/>
      <c r="G30" s="1">
        <v>146.5</v>
      </c>
      <c r="H30" s="1"/>
    </row>
    <row r="31" spans="1:8" ht="15.75">
      <c r="A31" s="128">
        <f t="shared" si="0"/>
        <v>28</v>
      </c>
      <c r="B31" s="5" t="s">
        <v>197</v>
      </c>
      <c r="C31" s="3" t="s">
        <v>1</v>
      </c>
      <c r="D31" s="3">
        <v>382</v>
      </c>
      <c r="E31" s="126">
        <v>0.31319444444444444</v>
      </c>
      <c r="F31" s="1"/>
      <c r="G31" s="1">
        <f>VLOOKUP(A31,'Bodovna tablica'!A:E,4,FALSE)</f>
        <v>143</v>
      </c>
      <c r="H31" s="1"/>
    </row>
    <row r="32" spans="1:8" ht="15.75">
      <c r="A32" s="128">
        <f t="shared" si="0"/>
        <v>29</v>
      </c>
      <c r="B32" s="5" t="s">
        <v>160</v>
      </c>
      <c r="C32" s="3" t="s">
        <v>1</v>
      </c>
      <c r="D32" s="3">
        <v>337</v>
      </c>
      <c r="E32" s="126">
        <v>0.31527777777777777</v>
      </c>
      <c r="F32" s="1"/>
      <c r="G32" s="1">
        <f>VLOOKUP(A32,'Bodovna tablica'!A:E,4,FALSE)</f>
        <v>140</v>
      </c>
      <c r="H32" s="1"/>
    </row>
    <row r="33" spans="1:8" ht="15.75">
      <c r="A33" s="128">
        <f t="shared" si="0"/>
        <v>30</v>
      </c>
      <c r="B33" s="5" t="s">
        <v>181</v>
      </c>
      <c r="C33" s="3" t="s">
        <v>1</v>
      </c>
      <c r="D33" s="3">
        <v>363</v>
      </c>
      <c r="E33" s="126">
        <v>0.3173611111111111</v>
      </c>
      <c r="F33" s="1"/>
      <c r="G33" s="1">
        <f>VLOOKUP(A33,'Bodovna tablica'!A:E,4,FALSE)</f>
        <v>138</v>
      </c>
      <c r="H33" s="1"/>
    </row>
    <row r="34" spans="1:8" ht="15.75">
      <c r="A34" s="128">
        <f t="shared" si="0"/>
        <v>31</v>
      </c>
      <c r="B34" s="5" t="s">
        <v>212</v>
      </c>
      <c r="C34" s="3" t="s">
        <v>1</v>
      </c>
      <c r="D34" s="3">
        <v>399</v>
      </c>
      <c r="E34" s="126">
        <v>0.31875000000000003</v>
      </c>
      <c r="F34" s="1"/>
      <c r="G34" s="1">
        <f>VLOOKUP(A34,'Bodovna tablica'!A:E,4,FALSE)</f>
        <v>135</v>
      </c>
      <c r="H34" s="1"/>
    </row>
    <row r="35" spans="1:8" ht="15.75">
      <c r="A35" s="128">
        <f t="shared" si="0"/>
        <v>32</v>
      </c>
      <c r="B35" s="5" t="s">
        <v>183</v>
      </c>
      <c r="C35" s="3" t="s">
        <v>1</v>
      </c>
      <c r="D35" s="3">
        <v>365</v>
      </c>
      <c r="E35" s="126">
        <v>0.3215277777777778</v>
      </c>
      <c r="F35" s="1"/>
      <c r="G35" s="1">
        <f>VLOOKUP(A35,'Bodovna tablica'!A:E,4,FALSE)</f>
        <v>133</v>
      </c>
      <c r="H35" s="1"/>
    </row>
    <row r="36" spans="1:8" ht="15.75">
      <c r="A36" s="128">
        <f t="shared" si="0"/>
        <v>33</v>
      </c>
      <c r="B36" s="5" t="s">
        <v>139</v>
      </c>
      <c r="C36" s="3" t="s">
        <v>1</v>
      </c>
      <c r="D36" s="3">
        <v>313</v>
      </c>
      <c r="E36" s="126">
        <v>0.3229166666666667</v>
      </c>
      <c r="F36" s="1"/>
      <c r="G36" s="1">
        <f>VLOOKUP(A36,'Bodovna tablica'!A:E,4,FALSE)</f>
        <v>131</v>
      </c>
      <c r="H36" s="1"/>
    </row>
    <row r="37" spans="1:8" ht="15.75">
      <c r="A37" s="128">
        <f t="shared" si="0"/>
        <v>34</v>
      </c>
      <c r="B37" s="4" t="s">
        <v>44</v>
      </c>
      <c r="C37" s="3" t="s">
        <v>1</v>
      </c>
      <c r="D37" s="3">
        <v>123</v>
      </c>
      <c r="E37" s="126">
        <v>0.32569444444444445</v>
      </c>
      <c r="F37" s="1"/>
      <c r="G37" s="1">
        <v>128</v>
      </c>
      <c r="H37" s="1"/>
    </row>
    <row r="38" spans="1:8" ht="15.75">
      <c r="A38" s="128">
        <f t="shared" si="0"/>
        <v>34</v>
      </c>
      <c r="B38" s="4" t="s">
        <v>31</v>
      </c>
      <c r="C38" s="3" t="s">
        <v>1</v>
      </c>
      <c r="D38" s="3">
        <v>107</v>
      </c>
      <c r="E38" s="126">
        <v>0.32569444444444445</v>
      </c>
      <c r="F38" s="1"/>
      <c r="G38" s="1">
        <v>128</v>
      </c>
      <c r="H38" s="1"/>
    </row>
    <row r="39" spans="1:8" ht="15.75">
      <c r="A39" s="128">
        <f t="shared" si="0"/>
        <v>36</v>
      </c>
      <c r="B39" s="5" t="s">
        <v>142</v>
      </c>
      <c r="C39" s="3" t="s">
        <v>1</v>
      </c>
      <c r="D39" s="3">
        <v>316</v>
      </c>
      <c r="E39" s="126">
        <v>0.3284722222222222</v>
      </c>
      <c r="F39" s="1"/>
      <c r="G39" s="1">
        <f>VLOOKUP(A39,'Bodovna tablica'!A:E,4,FALSE)</f>
        <v>125</v>
      </c>
      <c r="H39" s="1"/>
    </row>
    <row r="40" spans="1:8" ht="15.75">
      <c r="A40" s="128">
        <f t="shared" si="0"/>
        <v>37</v>
      </c>
      <c r="B40" s="5" t="s">
        <v>214</v>
      </c>
      <c r="C40" s="3" t="s">
        <v>1</v>
      </c>
      <c r="D40" s="3">
        <v>401</v>
      </c>
      <c r="E40" s="126">
        <v>0.33194444444444443</v>
      </c>
      <c r="F40" s="1"/>
      <c r="G40" s="1">
        <f>VLOOKUP(A40,'Bodovna tablica'!A:E,4,FALSE)</f>
        <v>124</v>
      </c>
      <c r="H40" s="1"/>
    </row>
    <row r="41" spans="1:8" ht="15.75">
      <c r="A41" s="128">
        <f t="shared" si="0"/>
        <v>38</v>
      </c>
      <c r="B41" s="5" t="s">
        <v>188</v>
      </c>
      <c r="C41" s="3" t="s">
        <v>1</v>
      </c>
      <c r="D41" s="3">
        <v>371</v>
      </c>
      <c r="E41" s="126">
        <v>0.3472222222222222</v>
      </c>
      <c r="F41" s="1"/>
      <c r="G41" s="1">
        <v>121.5</v>
      </c>
      <c r="H41" s="1"/>
    </row>
    <row r="42" spans="1:8" ht="15.75">
      <c r="A42" s="128">
        <f t="shared" si="0"/>
        <v>38</v>
      </c>
      <c r="B42" s="5" t="s">
        <v>220</v>
      </c>
      <c r="C42" s="3" t="s">
        <v>1</v>
      </c>
      <c r="D42" s="3">
        <v>408</v>
      </c>
      <c r="E42" s="126">
        <v>0.3472222222222222</v>
      </c>
      <c r="F42" s="1"/>
      <c r="G42" s="1">
        <v>121.5</v>
      </c>
      <c r="H42" s="1"/>
    </row>
    <row r="43" spans="1:8" ht="15.75">
      <c r="A43" s="128">
        <f t="shared" si="0"/>
        <v>40</v>
      </c>
      <c r="B43" s="4" t="s">
        <v>187</v>
      </c>
      <c r="C43" s="3" t="s">
        <v>1</v>
      </c>
      <c r="D43" s="3">
        <v>370</v>
      </c>
      <c r="E43" s="126">
        <v>0.35625</v>
      </c>
      <c r="F43" s="1"/>
      <c r="G43" s="1">
        <f>VLOOKUP(A43,'Bodovna tablica'!A:E,4,FALSE)</f>
        <v>119</v>
      </c>
      <c r="H43" s="1"/>
    </row>
    <row r="44" spans="1:8" ht="15.75">
      <c r="A44" s="128">
        <f t="shared" si="0"/>
        <v>41</v>
      </c>
      <c r="B44" s="5" t="s">
        <v>165</v>
      </c>
      <c r="C44" s="3" t="s">
        <v>1</v>
      </c>
      <c r="D44" s="3">
        <v>343</v>
      </c>
      <c r="E44" s="126">
        <v>0.35694444444444445</v>
      </c>
      <c r="F44" s="1"/>
      <c r="G44" s="1">
        <f>VLOOKUP(A44,'Bodovna tablica'!A:E,4,FALSE)</f>
        <v>118</v>
      </c>
      <c r="H44" s="1"/>
    </row>
    <row r="45" spans="1:8" ht="15.75">
      <c r="A45" s="128">
        <f t="shared" si="0"/>
        <v>42</v>
      </c>
      <c r="B45" s="5" t="s">
        <v>225</v>
      </c>
      <c r="C45" s="3" t="s">
        <v>1</v>
      </c>
      <c r="D45" s="3">
        <v>414</v>
      </c>
      <c r="E45" s="126">
        <v>0.36111111111111116</v>
      </c>
      <c r="F45" s="1"/>
      <c r="G45" s="1">
        <f>VLOOKUP(A45,'Bodovna tablica'!A:E,4,FALSE)</f>
        <v>116</v>
      </c>
      <c r="H45" s="1"/>
    </row>
    <row r="46" spans="1:8" ht="15.75">
      <c r="A46" s="128">
        <f t="shared" si="0"/>
        <v>43</v>
      </c>
      <c r="B46" s="5" t="s">
        <v>191</v>
      </c>
      <c r="C46" s="3" t="s">
        <v>1</v>
      </c>
      <c r="D46" s="3">
        <v>374</v>
      </c>
      <c r="E46" s="126">
        <v>0.3680555555555556</v>
      </c>
      <c r="F46" s="1"/>
      <c r="G46" s="1">
        <f>VLOOKUP(A46,'Bodovna tablica'!A:E,4,FALSE)</f>
        <v>115</v>
      </c>
      <c r="H46" s="1"/>
    </row>
    <row r="47" spans="1:8" ht="15.75">
      <c r="A47" s="128">
        <f t="shared" si="0"/>
        <v>44</v>
      </c>
      <c r="B47" s="5" t="s">
        <v>164</v>
      </c>
      <c r="C47" s="3" t="s">
        <v>1</v>
      </c>
      <c r="D47" s="3">
        <v>342</v>
      </c>
      <c r="E47" s="126">
        <v>0.3701388888888889</v>
      </c>
      <c r="F47" s="1"/>
      <c r="G47" s="1">
        <v>112.5</v>
      </c>
      <c r="H47" s="1"/>
    </row>
    <row r="48" spans="1:8" ht="15.75">
      <c r="A48" s="128">
        <f t="shared" si="0"/>
        <v>44</v>
      </c>
      <c r="B48" s="5" t="s">
        <v>224</v>
      </c>
      <c r="C48" s="3" t="s">
        <v>1</v>
      </c>
      <c r="D48" s="3">
        <v>412</v>
      </c>
      <c r="E48" s="126">
        <v>0.3701388888888889</v>
      </c>
      <c r="F48" s="1"/>
      <c r="G48" s="1">
        <v>112.5</v>
      </c>
      <c r="H48" s="1"/>
    </row>
    <row r="49" spans="1:8" ht="15.75">
      <c r="A49" s="128">
        <f t="shared" si="0"/>
        <v>46</v>
      </c>
      <c r="B49" s="5" t="s">
        <v>194</v>
      </c>
      <c r="C49" s="3" t="s">
        <v>1</v>
      </c>
      <c r="D49" s="3">
        <v>378</v>
      </c>
      <c r="E49" s="126">
        <v>0.3770833333333333</v>
      </c>
      <c r="F49" s="1"/>
      <c r="G49" s="1">
        <v>109.5</v>
      </c>
      <c r="H49" s="1"/>
    </row>
    <row r="50" spans="1:8" ht="15.75">
      <c r="A50" s="128">
        <f t="shared" si="0"/>
        <v>46</v>
      </c>
      <c r="B50" s="5" t="s">
        <v>230</v>
      </c>
      <c r="C50" s="3" t="s">
        <v>1</v>
      </c>
      <c r="D50" s="3">
        <v>420</v>
      </c>
      <c r="E50" s="126">
        <v>0.3770833333333333</v>
      </c>
      <c r="F50" s="1"/>
      <c r="G50" s="1">
        <v>109.5</v>
      </c>
      <c r="H50" s="1"/>
    </row>
    <row r="51" spans="1:8" ht="15.75">
      <c r="A51" s="128">
        <f t="shared" si="0"/>
        <v>48</v>
      </c>
      <c r="B51" s="5" t="s">
        <v>202</v>
      </c>
      <c r="C51" s="3" t="s">
        <v>1</v>
      </c>
      <c r="D51" s="3">
        <v>388</v>
      </c>
      <c r="E51" s="126">
        <v>0.3784722222222222</v>
      </c>
      <c r="F51" s="1"/>
      <c r="G51" s="1">
        <v>107.5</v>
      </c>
      <c r="H51" s="1"/>
    </row>
    <row r="52" spans="1:8" ht="15.75">
      <c r="A52" s="128">
        <f t="shared" si="0"/>
        <v>48</v>
      </c>
      <c r="B52" s="2" t="s">
        <v>249</v>
      </c>
      <c r="C52" s="11" t="s">
        <v>1</v>
      </c>
      <c r="D52" s="3">
        <v>443</v>
      </c>
      <c r="E52" s="126">
        <v>0.3784722222222222</v>
      </c>
      <c r="F52" s="1"/>
      <c r="G52" s="1">
        <v>107.5</v>
      </c>
      <c r="H52" s="1"/>
    </row>
    <row r="53" spans="1:8" ht="15.75">
      <c r="A53" s="128">
        <f t="shared" si="0"/>
        <v>50</v>
      </c>
      <c r="B53" s="8" t="s">
        <v>199</v>
      </c>
      <c r="C53" s="7" t="s">
        <v>1</v>
      </c>
      <c r="D53" s="3">
        <v>384</v>
      </c>
      <c r="E53" s="126">
        <v>0.37916666666666665</v>
      </c>
      <c r="F53" s="1"/>
      <c r="G53" s="1">
        <f>VLOOKUP(A53,'Bodovna tablica'!A:E,4,FALSE)</f>
        <v>106</v>
      </c>
      <c r="H53" s="1"/>
    </row>
    <row r="54" spans="1:8" ht="15.75">
      <c r="A54" s="128">
        <f t="shared" si="0"/>
        <v>51</v>
      </c>
      <c r="B54" s="2" t="s">
        <v>16</v>
      </c>
      <c r="C54" s="11" t="s">
        <v>1</v>
      </c>
      <c r="D54" s="3">
        <v>445</v>
      </c>
      <c r="E54" s="126">
        <v>0.38125000000000003</v>
      </c>
      <c r="F54" s="1"/>
      <c r="G54" s="1">
        <v>104.5</v>
      </c>
      <c r="H54" s="1"/>
    </row>
    <row r="55" spans="1:8" ht="15.75">
      <c r="A55" s="128">
        <f t="shared" si="0"/>
        <v>51</v>
      </c>
      <c r="B55" s="2" t="s">
        <v>250</v>
      </c>
      <c r="C55" s="11" t="s">
        <v>1</v>
      </c>
      <c r="D55" s="3">
        <v>446</v>
      </c>
      <c r="E55" s="126">
        <v>0.38125000000000003</v>
      </c>
      <c r="F55" s="1"/>
      <c r="G55" s="1">
        <v>104.5</v>
      </c>
      <c r="H55" s="1"/>
    </row>
    <row r="56" spans="1:8" ht="15.75">
      <c r="A56" s="128">
        <f t="shared" si="0"/>
        <v>53</v>
      </c>
      <c r="B56" s="5" t="s">
        <v>201</v>
      </c>
      <c r="C56" s="3" t="s">
        <v>1</v>
      </c>
      <c r="D56" s="3">
        <v>386</v>
      </c>
      <c r="E56" s="126">
        <v>0.3840277777777778</v>
      </c>
      <c r="F56" s="1"/>
      <c r="G56" s="1">
        <f>VLOOKUP(A56,'Bodovna tablica'!A:E,4,FALSE)</f>
        <v>103</v>
      </c>
      <c r="H56" s="1"/>
    </row>
    <row r="57" spans="1:8" ht="15.75">
      <c r="A57" s="128">
        <f t="shared" si="0"/>
        <v>54</v>
      </c>
      <c r="B57" s="4" t="s">
        <v>118</v>
      </c>
      <c r="C57" s="3" t="s">
        <v>1</v>
      </c>
      <c r="D57" s="3">
        <v>211</v>
      </c>
      <c r="E57" s="126">
        <v>0.3909722222222222</v>
      </c>
      <c r="F57" s="1"/>
      <c r="G57" s="1">
        <f>VLOOKUP(A57,'Bodovna tablica'!A:E,4,FALSE)</f>
        <v>102</v>
      </c>
      <c r="H57" s="1"/>
    </row>
    <row r="58" spans="1:8" ht="15.75">
      <c r="A58" s="128">
        <f t="shared" si="0"/>
        <v>55</v>
      </c>
      <c r="B58" s="5" t="s">
        <v>166</v>
      </c>
      <c r="C58" s="3" t="s">
        <v>1</v>
      </c>
      <c r="D58" s="3">
        <v>344</v>
      </c>
      <c r="E58" s="126">
        <v>0.3944444444444445</v>
      </c>
      <c r="F58" s="1"/>
      <c r="G58" s="1">
        <v>100.5</v>
      </c>
      <c r="H58" s="1"/>
    </row>
    <row r="59" spans="1:8" ht="15.75">
      <c r="A59" s="128">
        <f t="shared" si="0"/>
        <v>55</v>
      </c>
      <c r="B59" s="5" t="s">
        <v>237</v>
      </c>
      <c r="C59" s="3" t="s">
        <v>1</v>
      </c>
      <c r="D59" s="3">
        <v>429</v>
      </c>
      <c r="E59" s="126">
        <v>0.3944444444444445</v>
      </c>
      <c r="F59" s="1"/>
      <c r="G59" s="1">
        <v>100.5</v>
      </c>
      <c r="H59" s="1"/>
    </row>
    <row r="60" spans="1:8" ht="15.75">
      <c r="A60" s="128">
        <f t="shared" si="0"/>
        <v>57</v>
      </c>
      <c r="B60" s="5" t="s">
        <v>174</v>
      </c>
      <c r="C60" s="3" t="s">
        <v>1</v>
      </c>
      <c r="D60" s="3">
        <v>353</v>
      </c>
      <c r="E60" s="126">
        <v>0.39513888888888893</v>
      </c>
      <c r="F60" s="1"/>
      <c r="G60" s="1">
        <v>98.5</v>
      </c>
      <c r="H60" s="1"/>
    </row>
    <row r="61" spans="1:8" ht="15.75">
      <c r="A61" s="128">
        <f t="shared" si="0"/>
        <v>57</v>
      </c>
      <c r="B61" s="5" t="s">
        <v>179</v>
      </c>
      <c r="C61" s="3" t="s">
        <v>1</v>
      </c>
      <c r="D61" s="3">
        <v>359</v>
      </c>
      <c r="E61" s="126">
        <v>0.39513888888888893</v>
      </c>
      <c r="F61" s="1"/>
      <c r="G61" s="1">
        <v>98.5</v>
      </c>
      <c r="H61" s="1"/>
    </row>
    <row r="62" spans="1:8" ht="15.75">
      <c r="A62" s="128">
        <f t="shared" si="0"/>
        <v>59</v>
      </c>
      <c r="B62" s="5" t="s">
        <v>203</v>
      </c>
      <c r="C62" s="3" t="s">
        <v>1</v>
      </c>
      <c r="D62" s="3">
        <v>389</v>
      </c>
      <c r="E62" s="126">
        <v>0.39583333333333337</v>
      </c>
      <c r="F62" s="1"/>
      <c r="G62" s="1">
        <f>VLOOKUP(A62,'Bodovna tablica'!A:E,4,FALSE)</f>
        <v>97</v>
      </c>
      <c r="H62" s="1"/>
    </row>
    <row r="63" spans="1:8" ht="15.75">
      <c r="A63" s="128">
        <f t="shared" si="0"/>
        <v>60</v>
      </c>
      <c r="B63" s="5" t="s">
        <v>223</v>
      </c>
      <c r="C63" s="3" t="s">
        <v>1</v>
      </c>
      <c r="D63" s="3">
        <v>411</v>
      </c>
      <c r="E63" s="126">
        <v>0.41805555555555557</v>
      </c>
      <c r="F63" s="1"/>
      <c r="G63" s="1">
        <f>VLOOKUP(A63,'Bodovna tablica'!A:E,4,FALSE)</f>
        <v>96</v>
      </c>
      <c r="H63" s="1"/>
    </row>
    <row r="64" spans="1:8" ht="15.75">
      <c r="A64" s="128">
        <f t="shared" si="0"/>
        <v>61</v>
      </c>
      <c r="B64" s="4" t="s">
        <v>107</v>
      </c>
      <c r="C64" s="3" t="s">
        <v>1</v>
      </c>
      <c r="D64" s="3">
        <v>198</v>
      </c>
      <c r="E64" s="126">
        <v>0.43194444444444446</v>
      </c>
      <c r="F64" s="1"/>
      <c r="G64" s="1">
        <f>VLOOKUP(A64,'Bodovna tablica'!A:E,4,FALSE)</f>
        <v>95</v>
      </c>
      <c r="H64" s="1"/>
    </row>
    <row r="65" spans="1:8" ht="15.75">
      <c r="A65" s="128">
        <f t="shared" si="0"/>
        <v>62</v>
      </c>
      <c r="B65" s="4" t="s">
        <v>27</v>
      </c>
      <c r="C65" s="3" t="s">
        <v>1</v>
      </c>
      <c r="D65" s="3">
        <v>102</v>
      </c>
      <c r="E65" s="126">
        <v>0.43333333333333335</v>
      </c>
      <c r="F65" s="1"/>
      <c r="G65" s="1">
        <f>VLOOKUP(A65,'Bodovna tablica'!A:E,4,FALSE)</f>
        <v>94</v>
      </c>
      <c r="H65" s="1"/>
    </row>
    <row r="66" spans="1:8" ht="15.75">
      <c r="A66" s="128">
        <f t="shared" si="0"/>
        <v>63</v>
      </c>
      <c r="B66" s="5" t="s">
        <v>134</v>
      </c>
      <c r="C66" s="3" t="s">
        <v>1</v>
      </c>
      <c r="D66" s="3">
        <v>306</v>
      </c>
      <c r="E66" s="126">
        <v>0.4548611111111111</v>
      </c>
      <c r="F66" s="1"/>
      <c r="G66" s="1">
        <f>VLOOKUP(A66,'Bodovna tablica'!A:E,4,FALSE)</f>
        <v>93</v>
      </c>
      <c r="H66" s="1"/>
    </row>
    <row r="67" spans="1:8" ht="15.75">
      <c r="A67" s="128">
        <f t="shared" si="0"/>
        <v>64</v>
      </c>
      <c r="B67" s="2" t="s">
        <v>242</v>
      </c>
      <c r="C67" s="11" t="s">
        <v>1</v>
      </c>
      <c r="D67" s="3">
        <v>436</v>
      </c>
      <c r="E67" s="126">
        <v>0.46597222222222223</v>
      </c>
      <c r="F67" s="1"/>
      <c r="G67" s="1">
        <v>91.5</v>
      </c>
      <c r="H67" s="1"/>
    </row>
    <row r="68" spans="1:8" ht="16.5" thickBot="1">
      <c r="A68" s="159">
        <f t="shared" si="0"/>
        <v>64</v>
      </c>
      <c r="B68" s="69" t="s">
        <v>243</v>
      </c>
      <c r="C68" s="70" t="s">
        <v>1</v>
      </c>
      <c r="D68" s="15">
        <v>437</v>
      </c>
      <c r="E68" s="127">
        <v>0.46597222222222223</v>
      </c>
      <c r="F68" s="1"/>
      <c r="G68" s="1">
        <v>91.5</v>
      </c>
      <c r="H68" s="1"/>
    </row>
    <row r="69" spans="1:8" ht="15.75" customHeight="1">
      <c r="A69" s="143">
        <v>66</v>
      </c>
      <c r="B69" s="5" t="s">
        <v>147</v>
      </c>
      <c r="C69" s="3" t="s">
        <v>1</v>
      </c>
      <c r="D69" s="3">
        <v>322</v>
      </c>
      <c r="E69" s="126">
        <v>0.3263888888888889</v>
      </c>
      <c r="F69" s="146"/>
      <c r="G69" s="1">
        <f>VLOOKUP(A69,'Bodovna tablica'!A:E,4,FALSE)</f>
        <v>90</v>
      </c>
      <c r="H69" s="1"/>
    </row>
    <row r="70" spans="1:8" ht="15.75">
      <c r="A70" s="143">
        <v>67</v>
      </c>
      <c r="B70" s="4" t="s">
        <v>92</v>
      </c>
      <c r="C70" s="3" t="s">
        <v>1</v>
      </c>
      <c r="D70" s="3">
        <v>182</v>
      </c>
      <c r="E70" s="126">
        <v>0.36250000000000004</v>
      </c>
      <c r="F70" s="147"/>
      <c r="G70" s="1">
        <f>VLOOKUP(A70,'Bodovna tablica'!A:E,4,FALSE)</f>
        <v>89</v>
      </c>
      <c r="H70" s="1"/>
    </row>
    <row r="71" spans="1:8" ht="15.75">
      <c r="A71" s="143">
        <v>68</v>
      </c>
      <c r="B71" s="5" t="s">
        <v>162</v>
      </c>
      <c r="C71" s="3" t="s">
        <v>1</v>
      </c>
      <c r="D71" s="3">
        <v>339</v>
      </c>
      <c r="E71" s="126">
        <v>0.37777777777777777</v>
      </c>
      <c r="F71" s="147"/>
      <c r="G71" s="1">
        <v>87.5</v>
      </c>
      <c r="H71" s="1"/>
    </row>
    <row r="72" spans="1:8" ht="15.75">
      <c r="A72" s="143">
        <v>68</v>
      </c>
      <c r="B72" s="5" t="s">
        <v>163</v>
      </c>
      <c r="C72" s="3" t="s">
        <v>1</v>
      </c>
      <c r="D72" s="3">
        <v>340</v>
      </c>
      <c r="E72" s="126">
        <v>0.37777777777777777</v>
      </c>
      <c r="F72" s="147"/>
      <c r="G72" s="1">
        <v>87.5</v>
      </c>
      <c r="H72" s="1"/>
    </row>
    <row r="73" spans="1:8" ht="15.75">
      <c r="A73" s="143">
        <v>70</v>
      </c>
      <c r="B73" s="4" t="s">
        <v>198</v>
      </c>
      <c r="C73" s="3" t="s">
        <v>1</v>
      </c>
      <c r="D73" s="3">
        <v>383</v>
      </c>
      <c r="E73" s="126">
        <v>0.3854166666666667</v>
      </c>
      <c r="F73" s="147"/>
      <c r="G73" s="1">
        <f>VLOOKUP(A73,'Bodovna tablica'!A:E,4,FALSE)</f>
        <v>86</v>
      </c>
      <c r="H73" s="1"/>
    </row>
    <row r="74" spans="1:8" ht="15.75">
      <c r="A74" s="143">
        <v>71</v>
      </c>
      <c r="B74" s="5" t="s">
        <v>135</v>
      </c>
      <c r="C74" s="3" t="s">
        <v>1</v>
      </c>
      <c r="D74" s="3">
        <v>307</v>
      </c>
      <c r="E74" s="126">
        <v>0.3861111111111111</v>
      </c>
      <c r="F74" s="147"/>
      <c r="G74" s="1">
        <f>VLOOKUP(A74,'Bodovna tablica'!A:E,4,FALSE)</f>
        <v>85</v>
      </c>
      <c r="H74" s="1"/>
    </row>
    <row r="75" spans="1:8" ht="15.75">
      <c r="A75" s="143">
        <v>72</v>
      </c>
      <c r="B75" s="5" t="s">
        <v>219</v>
      </c>
      <c r="C75" s="3" t="s">
        <v>1</v>
      </c>
      <c r="D75" s="3">
        <v>406</v>
      </c>
      <c r="E75" s="126">
        <v>0.38680555555555557</v>
      </c>
      <c r="F75" s="147"/>
      <c r="G75" s="1">
        <f>VLOOKUP(A75,'Bodovna tablica'!A:E,4,FALSE)</f>
        <v>84</v>
      </c>
      <c r="H75" s="1"/>
    </row>
    <row r="76" spans="1:8" ht="15.75">
      <c r="A76" s="143">
        <v>73</v>
      </c>
      <c r="B76" s="2" t="s">
        <v>248</v>
      </c>
      <c r="C76" s="11" t="s">
        <v>1</v>
      </c>
      <c r="D76" s="3">
        <v>442</v>
      </c>
      <c r="E76" s="126">
        <v>0.4</v>
      </c>
      <c r="F76" s="147"/>
      <c r="G76" s="1">
        <f>VLOOKUP(A76,'Bodovna tablica'!A:E,4,FALSE)</f>
        <v>83</v>
      </c>
      <c r="H76" s="1"/>
    </row>
    <row r="77" spans="1:8" ht="15.75">
      <c r="A77" s="143">
        <v>74</v>
      </c>
      <c r="B77" s="5" t="s">
        <v>167</v>
      </c>
      <c r="C77" s="3" t="s">
        <v>1</v>
      </c>
      <c r="D77" s="3">
        <v>345</v>
      </c>
      <c r="E77" s="126">
        <v>0.4361111111111111</v>
      </c>
      <c r="F77" s="147"/>
      <c r="G77" s="1">
        <v>81.5</v>
      </c>
      <c r="H77" s="1"/>
    </row>
    <row r="78" spans="1:8" ht="16.5" thickBot="1">
      <c r="A78" s="143">
        <v>74</v>
      </c>
      <c r="B78" s="5" t="s">
        <v>235</v>
      </c>
      <c r="C78" s="3" t="s">
        <v>1</v>
      </c>
      <c r="D78" s="3">
        <v>427</v>
      </c>
      <c r="E78" s="126">
        <v>0.4361111111111111</v>
      </c>
      <c r="F78" s="148"/>
      <c r="G78" s="1">
        <v>81.5</v>
      </c>
      <c r="H78" s="1"/>
    </row>
    <row r="79" spans="1:8" ht="15.75">
      <c r="A79" s="129" t="s">
        <v>371</v>
      </c>
      <c r="B79" s="20" t="s">
        <v>184</v>
      </c>
      <c r="C79" s="17" t="s">
        <v>1</v>
      </c>
      <c r="D79" s="17">
        <v>366</v>
      </c>
      <c r="E79" s="130" t="s">
        <v>340</v>
      </c>
      <c r="F79" s="154"/>
      <c r="G79" s="12">
        <f>VLOOKUP(A79,'Bodovna tablica'!A:E,4,FALSE)</f>
        <v>2</v>
      </c>
      <c r="H79" s="1"/>
    </row>
    <row r="80" spans="1:8" ht="15.75">
      <c r="A80" s="128" t="s">
        <v>371</v>
      </c>
      <c r="B80" s="5" t="s">
        <v>206</v>
      </c>
      <c r="C80" s="3" t="s">
        <v>1</v>
      </c>
      <c r="D80" s="3">
        <v>392</v>
      </c>
      <c r="E80" s="131" t="s">
        <v>340</v>
      </c>
      <c r="F80" s="154"/>
      <c r="G80" s="12">
        <f>VLOOKUP(A80,'Bodovna tablica'!A:E,4,FALSE)</f>
        <v>2</v>
      </c>
      <c r="H80" s="1"/>
    </row>
    <row r="81" spans="1:8" ht="15.75">
      <c r="A81" s="128" t="s">
        <v>371</v>
      </c>
      <c r="B81" s="5" t="s">
        <v>229</v>
      </c>
      <c r="C81" s="3" t="s">
        <v>1</v>
      </c>
      <c r="D81" s="3">
        <v>419</v>
      </c>
      <c r="E81" s="131" t="s">
        <v>340</v>
      </c>
      <c r="F81" s="154"/>
      <c r="G81" s="12">
        <f>VLOOKUP(A81,'Bodovna tablica'!A:E,4,FALSE)</f>
        <v>2</v>
      </c>
      <c r="H81" s="1"/>
    </row>
    <row r="82" spans="1:8" ht="15.75">
      <c r="A82" s="128" t="s">
        <v>371</v>
      </c>
      <c r="B82" s="5" t="s">
        <v>232</v>
      </c>
      <c r="C82" s="3" t="s">
        <v>1</v>
      </c>
      <c r="D82" s="3">
        <v>422</v>
      </c>
      <c r="E82" s="131" t="s">
        <v>340</v>
      </c>
      <c r="F82" s="154"/>
      <c r="G82" s="12">
        <f>VLOOKUP(A82,'Bodovna tablica'!A:E,4,FALSE)</f>
        <v>2</v>
      </c>
      <c r="H82" s="1"/>
    </row>
    <row r="83" spans="1:8" ht="15.75">
      <c r="A83" s="128" t="s">
        <v>371</v>
      </c>
      <c r="B83" s="2" t="s">
        <v>244</v>
      </c>
      <c r="C83" s="11" t="s">
        <v>1</v>
      </c>
      <c r="D83" s="3">
        <v>438</v>
      </c>
      <c r="E83" s="131" t="s">
        <v>340</v>
      </c>
      <c r="F83" s="154"/>
      <c r="G83" s="12">
        <f>VLOOKUP(A83,'Bodovna tablica'!A:E,4,FALSE)</f>
        <v>2</v>
      </c>
      <c r="H83" s="1"/>
    </row>
    <row r="84" spans="1:8" ht="15.75">
      <c r="A84" s="128" t="s">
        <v>371</v>
      </c>
      <c r="B84" s="5" t="s">
        <v>177</v>
      </c>
      <c r="C84" s="3" t="s">
        <v>1</v>
      </c>
      <c r="D84" s="3">
        <v>356</v>
      </c>
      <c r="E84" s="131" t="s">
        <v>340</v>
      </c>
      <c r="F84" s="154"/>
      <c r="G84" s="12">
        <f>VLOOKUP(A84,'Bodovna tablica'!A:E,4,FALSE)</f>
        <v>2</v>
      </c>
      <c r="H84" s="1"/>
    </row>
    <row r="85" spans="1:8" ht="15.75">
      <c r="A85" s="128" t="s">
        <v>371</v>
      </c>
      <c r="B85" s="5" t="s">
        <v>218</v>
      </c>
      <c r="C85" s="3" t="s">
        <v>1</v>
      </c>
      <c r="D85" s="3">
        <v>405</v>
      </c>
      <c r="E85" s="131" t="s">
        <v>340</v>
      </c>
      <c r="F85" s="154"/>
      <c r="G85" s="12">
        <f>VLOOKUP(A85,'Bodovna tablica'!A:E,4,FALSE)</f>
        <v>2</v>
      </c>
      <c r="H85" s="1"/>
    </row>
    <row r="86" spans="1:8" ht="15.75">
      <c r="A86" s="128" t="s">
        <v>371</v>
      </c>
      <c r="B86" s="2" t="s">
        <v>245</v>
      </c>
      <c r="C86" s="11" t="s">
        <v>1</v>
      </c>
      <c r="D86" s="3">
        <v>439</v>
      </c>
      <c r="E86" s="131" t="s">
        <v>340</v>
      </c>
      <c r="F86" s="154"/>
      <c r="G86" s="12">
        <f>VLOOKUP(A86,'Bodovna tablica'!A:E,4,FALSE)</f>
        <v>2</v>
      </c>
      <c r="H86" s="1"/>
    </row>
    <row r="87" spans="1:8" ht="16.5" thickBot="1">
      <c r="A87" s="132" t="s">
        <v>371</v>
      </c>
      <c r="B87" s="21" t="s">
        <v>186</v>
      </c>
      <c r="C87" s="18" t="s">
        <v>1</v>
      </c>
      <c r="D87" s="18">
        <v>369</v>
      </c>
      <c r="E87" s="133" t="s">
        <v>340</v>
      </c>
      <c r="F87" s="154"/>
      <c r="G87" s="12">
        <f>VLOOKUP(A87,'Bodovna tablica'!A:E,4,FALSE)</f>
        <v>2</v>
      </c>
      <c r="H87" s="1"/>
    </row>
    <row r="88" ht="16.5" thickBot="1">
      <c r="H88" s="12" t="s">
        <v>346</v>
      </c>
    </row>
    <row r="89" spans="1:2" ht="16.5" thickBot="1">
      <c r="A89" s="145"/>
      <c r="B89" s="1" t="s">
        <v>354</v>
      </c>
    </row>
  </sheetData>
  <sheetProtection/>
  <mergeCells count="3">
    <mergeCell ref="F69:F78"/>
    <mergeCell ref="A1:E1"/>
    <mergeCell ref="A2:E2"/>
  </mergeCells>
  <printOptions horizontalCentered="1"/>
  <pageMargins left="0.7086614173228347" right="0.7086614173228347" top="0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A4" sqref="A4:F18"/>
    </sheetView>
  </sheetViews>
  <sheetFormatPr defaultColWidth="9.140625" defaultRowHeight="15"/>
  <cols>
    <col min="1" max="1" width="6.7109375" style="1" customWidth="1"/>
    <col min="2" max="2" width="20.7109375" style="1" customWidth="1"/>
    <col min="3" max="3" width="7.8515625" style="12" bestFit="1" customWidth="1"/>
    <col min="4" max="4" width="6.7109375" style="1" customWidth="1"/>
    <col min="5" max="6" width="9.140625" style="12" customWidth="1"/>
    <col min="7" max="248" width="9.140625" style="1" customWidth="1"/>
    <col min="249" max="249" width="3.00390625" style="1" bestFit="1" customWidth="1"/>
    <col min="250" max="250" width="20.7109375" style="1" customWidth="1"/>
    <col min="251" max="251" width="7.8515625" style="1" bestFit="1" customWidth="1"/>
    <col min="252" max="252" width="6.57421875" style="1" bestFit="1" customWidth="1"/>
    <col min="253" max="253" width="7.140625" style="1" bestFit="1" customWidth="1"/>
    <col min="254" max="254" width="6.28125" style="1" bestFit="1" customWidth="1"/>
    <col min="255" max="255" width="16.421875" style="1" bestFit="1" customWidth="1"/>
    <col min="256" max="16384" width="9.140625" style="1" customWidth="1"/>
  </cols>
  <sheetData>
    <row r="1" spans="1:5" ht="32.25">
      <c r="A1" s="134" t="s">
        <v>129</v>
      </c>
      <c r="B1" s="135"/>
      <c r="C1" s="135"/>
      <c r="D1" s="135"/>
      <c r="E1" s="136"/>
    </row>
    <row r="2" spans="1:5" ht="15.75">
      <c r="A2" s="137" t="s">
        <v>258</v>
      </c>
      <c r="B2" s="138"/>
      <c r="C2" s="138"/>
      <c r="D2" s="138"/>
      <c r="E2" s="139"/>
    </row>
    <row r="3" spans="1:6" s="13" customFormat="1" ht="12" thickBot="1">
      <c r="A3" s="140"/>
      <c r="B3" s="141" t="s">
        <v>343</v>
      </c>
      <c r="C3" s="141" t="s">
        <v>344</v>
      </c>
      <c r="D3" s="141" t="s">
        <v>341</v>
      </c>
      <c r="E3" s="142" t="s">
        <v>342</v>
      </c>
      <c r="F3" s="160" t="s">
        <v>373</v>
      </c>
    </row>
    <row r="4" spans="1:6" ht="15.75">
      <c r="A4" s="129">
        <f>RANK(E4,$E$4:$E$18,1)</f>
        <v>1</v>
      </c>
      <c r="B4" s="16" t="s">
        <v>13</v>
      </c>
      <c r="C4" s="17" t="s">
        <v>9</v>
      </c>
      <c r="D4" s="17">
        <v>513</v>
      </c>
      <c r="E4" s="125">
        <v>0.05069444444444445</v>
      </c>
      <c r="F4" s="12">
        <f>VLOOKUP(A4,'Bodovna tablica'!A:E,5,FALSE)</f>
        <v>100</v>
      </c>
    </row>
    <row r="5" spans="1:6" ht="15.75">
      <c r="A5" s="128">
        <f aca="true" t="shared" si="0" ref="A5:A18">RANK(E5,$E$4:$E$18,1)</f>
        <v>2</v>
      </c>
      <c r="B5" s="2" t="s">
        <v>252</v>
      </c>
      <c r="C5" s="11" t="s">
        <v>9</v>
      </c>
      <c r="D5" s="3">
        <v>531</v>
      </c>
      <c r="E5" s="126">
        <v>0.052083333333333336</v>
      </c>
      <c r="F5" s="12">
        <f>VLOOKUP(A5,'Bodovna tablica'!A:E,5,FALSE)</f>
        <v>85</v>
      </c>
    </row>
    <row r="6" spans="1:6" ht="15.75">
      <c r="A6" s="128">
        <f t="shared" si="0"/>
        <v>3</v>
      </c>
      <c r="B6" s="4" t="s">
        <v>17</v>
      </c>
      <c r="C6" s="3" t="s">
        <v>9</v>
      </c>
      <c r="D6" s="3">
        <v>521</v>
      </c>
      <c r="E6" s="126">
        <v>0.06041666666666667</v>
      </c>
      <c r="F6" s="12">
        <f>VLOOKUP(A6,'Bodovna tablica'!A:E,5,FALSE)</f>
        <v>75</v>
      </c>
    </row>
    <row r="7" spans="1:6" ht="15.75">
      <c r="A7" s="128">
        <f t="shared" si="0"/>
        <v>4</v>
      </c>
      <c r="B7" s="4" t="s">
        <v>10</v>
      </c>
      <c r="C7" s="3" t="s">
        <v>9</v>
      </c>
      <c r="D7" s="3">
        <v>509</v>
      </c>
      <c r="E7" s="126">
        <v>0.0763888888888889</v>
      </c>
      <c r="F7" s="12">
        <f>VLOOKUP(A7,'Bodovna tablica'!A:E,5,FALSE)</f>
        <v>70</v>
      </c>
    </row>
    <row r="8" spans="1:6" ht="15.75">
      <c r="A8" s="128">
        <f t="shared" si="0"/>
        <v>4</v>
      </c>
      <c r="B8" s="5" t="s">
        <v>21</v>
      </c>
      <c r="C8" s="3" t="s">
        <v>9</v>
      </c>
      <c r="D8" s="3">
        <v>525</v>
      </c>
      <c r="E8" s="126">
        <v>0.0763888888888889</v>
      </c>
      <c r="F8" s="12">
        <f>VLOOKUP(A8,'Bodovna tablica'!A:E,5,FALSE)</f>
        <v>70</v>
      </c>
    </row>
    <row r="9" spans="1:6" ht="15.75">
      <c r="A9" s="128">
        <f t="shared" si="0"/>
        <v>6</v>
      </c>
      <c r="B9" s="2" t="s">
        <v>169</v>
      </c>
      <c r="C9" s="11" t="s">
        <v>9</v>
      </c>
      <c r="D9" s="3">
        <v>539</v>
      </c>
      <c r="E9" s="126">
        <v>0.08055555555555556</v>
      </c>
      <c r="F9" s="12">
        <f>VLOOKUP(A9,'Bodovna tablica'!A:E,5,FALSE)</f>
        <v>62</v>
      </c>
    </row>
    <row r="10" spans="1:6" ht="15.75">
      <c r="A10" s="128">
        <f t="shared" si="0"/>
        <v>7</v>
      </c>
      <c r="B10" s="2" t="s">
        <v>190</v>
      </c>
      <c r="C10" s="11" t="s">
        <v>9</v>
      </c>
      <c r="D10" s="3">
        <v>538</v>
      </c>
      <c r="E10" s="126">
        <v>0.08125</v>
      </c>
      <c r="F10" s="12">
        <f>VLOOKUP(A10,'Bodovna tablica'!A:E,5,FALSE)</f>
        <v>59</v>
      </c>
    </row>
    <row r="11" spans="1:6" ht="15.75">
      <c r="A11" s="128">
        <f t="shared" si="0"/>
        <v>8</v>
      </c>
      <c r="B11" s="4" t="s">
        <v>23</v>
      </c>
      <c r="C11" s="3" t="s">
        <v>9</v>
      </c>
      <c r="D11" s="3">
        <v>527</v>
      </c>
      <c r="E11" s="126">
        <v>0.08472222222222221</v>
      </c>
      <c r="F11" s="12">
        <f>VLOOKUP(A11,'Bodovna tablica'!A:E,5,FALSE)</f>
        <v>56</v>
      </c>
    </row>
    <row r="12" spans="1:6" ht="15.75">
      <c r="A12" s="128">
        <f t="shared" si="0"/>
        <v>9</v>
      </c>
      <c r="B12" s="4" t="s">
        <v>11</v>
      </c>
      <c r="C12" s="3" t="s">
        <v>9</v>
      </c>
      <c r="D12" s="3">
        <v>511</v>
      </c>
      <c r="E12" s="126">
        <v>0.08888888888888889</v>
      </c>
      <c r="F12" s="12">
        <f>VLOOKUP(A12,'Bodovna tablica'!A:E,5,FALSE)</f>
        <v>53</v>
      </c>
    </row>
    <row r="13" spans="1:6" ht="15.75">
      <c r="A13" s="128">
        <f>RANK(E13,$E$4:$E$18,1)</f>
        <v>10</v>
      </c>
      <c r="B13" s="2" t="s">
        <v>257</v>
      </c>
      <c r="C13" s="11" t="s">
        <v>9</v>
      </c>
      <c r="D13" s="3">
        <v>540</v>
      </c>
      <c r="E13" s="126">
        <v>0.09166666666666667</v>
      </c>
      <c r="F13" s="12">
        <f>VLOOKUP(A13,'Bodovna tablica'!A:E,5,FALSE)</f>
        <v>50</v>
      </c>
    </row>
    <row r="14" spans="1:6" ht="15.75">
      <c r="A14" s="128">
        <f>RANK(E14,$E$4:$E$18,1)</f>
        <v>11</v>
      </c>
      <c r="B14" s="4" t="s">
        <v>3</v>
      </c>
      <c r="C14" s="3" t="s">
        <v>9</v>
      </c>
      <c r="D14" s="3">
        <v>503</v>
      </c>
      <c r="E14" s="126">
        <v>0.09236111111111112</v>
      </c>
      <c r="F14" s="12">
        <f>VLOOKUP(A14,'Bodovna tablica'!A:E,5,FALSE)</f>
        <v>48</v>
      </c>
    </row>
    <row r="15" spans="1:6" ht="15.75">
      <c r="A15" s="128">
        <f>RANK(E15,$E$4:$E$18,1)</f>
        <v>12</v>
      </c>
      <c r="B15" s="4" t="s">
        <v>22</v>
      </c>
      <c r="C15" s="3" t="s">
        <v>9</v>
      </c>
      <c r="D15" s="3">
        <v>526</v>
      </c>
      <c r="E15" s="126">
        <v>0.10902777777777778</v>
      </c>
      <c r="F15" s="12">
        <f>VLOOKUP(A15,'Bodovna tablica'!A:E,5,FALSE)</f>
        <v>46</v>
      </c>
    </row>
    <row r="16" spans="1:6" ht="15.75">
      <c r="A16" s="128">
        <f>RANK(E16,$E$4:$E$18,1)</f>
        <v>13</v>
      </c>
      <c r="B16" s="4" t="s">
        <v>14</v>
      </c>
      <c r="C16" s="3" t="s">
        <v>9</v>
      </c>
      <c r="D16" s="3">
        <v>515</v>
      </c>
      <c r="E16" s="126">
        <v>0.12152777777777778</v>
      </c>
      <c r="F16" s="12">
        <f>VLOOKUP(A16,'Bodovna tablica'!A:E,5,FALSE)</f>
        <v>44</v>
      </c>
    </row>
    <row r="17" spans="1:6" ht="15.75">
      <c r="A17" s="128">
        <f>RANK(E17,$E$4:$E$18,1)</f>
        <v>14</v>
      </c>
      <c r="B17" s="4" t="s">
        <v>8</v>
      </c>
      <c r="C17" s="3" t="s">
        <v>9</v>
      </c>
      <c r="D17" s="3">
        <v>508</v>
      </c>
      <c r="E17" s="126">
        <v>0.12430555555555556</v>
      </c>
      <c r="F17" s="12">
        <f>VLOOKUP(A17,'Bodovna tablica'!A:E,5,FALSE)</f>
        <v>42</v>
      </c>
    </row>
    <row r="18" spans="1:6" ht="16.5" thickBot="1">
      <c r="A18" s="132">
        <f>RANK(E18,$E$4:$E$18,1)</f>
        <v>14</v>
      </c>
      <c r="B18" s="68" t="s">
        <v>20</v>
      </c>
      <c r="C18" s="18" t="s">
        <v>9</v>
      </c>
      <c r="D18" s="18">
        <v>524</v>
      </c>
      <c r="E18" s="163">
        <v>0.12430555555555556</v>
      </c>
      <c r="F18" s="12">
        <f>VLOOKUP(A18,'Bodovna tablica'!A:E,5,FALSE)</f>
        <v>42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6.7109375" style="1" customWidth="1"/>
    <col min="2" max="2" width="20.7109375" style="1" customWidth="1"/>
    <col min="3" max="3" width="7.8515625" style="12" bestFit="1" customWidth="1"/>
    <col min="4" max="4" width="6.7109375" style="1" customWidth="1"/>
    <col min="5" max="6" width="9.140625" style="12" customWidth="1"/>
    <col min="7" max="248" width="9.140625" style="1" customWidth="1"/>
    <col min="249" max="249" width="3.00390625" style="1" bestFit="1" customWidth="1"/>
    <col min="250" max="250" width="20.7109375" style="1" customWidth="1"/>
    <col min="251" max="251" width="7.8515625" style="1" bestFit="1" customWidth="1"/>
    <col min="252" max="252" width="6.57421875" style="1" bestFit="1" customWidth="1"/>
    <col min="253" max="253" width="7.140625" style="1" bestFit="1" customWidth="1"/>
    <col min="254" max="254" width="6.28125" style="1" bestFit="1" customWidth="1"/>
    <col min="255" max="255" width="16.421875" style="1" bestFit="1" customWidth="1"/>
    <col min="256" max="16384" width="9.140625" style="1" customWidth="1"/>
  </cols>
  <sheetData>
    <row r="1" spans="1:5" ht="32.25">
      <c r="A1" s="134" t="s">
        <v>129</v>
      </c>
      <c r="B1" s="135"/>
      <c r="C1" s="135"/>
      <c r="D1" s="135"/>
      <c r="E1" s="136"/>
    </row>
    <row r="2" spans="1:5" ht="15.75">
      <c r="A2" s="137" t="s">
        <v>258</v>
      </c>
      <c r="B2" s="138"/>
      <c r="C2" s="138"/>
      <c r="D2" s="138"/>
      <c r="E2" s="139"/>
    </row>
    <row r="3" spans="1:6" s="13" customFormat="1" ht="12" thickBot="1">
      <c r="A3" s="140"/>
      <c r="B3" s="141" t="s">
        <v>343</v>
      </c>
      <c r="C3" s="141" t="s">
        <v>344</v>
      </c>
      <c r="D3" s="141" t="s">
        <v>341</v>
      </c>
      <c r="E3" s="142" t="s">
        <v>342</v>
      </c>
      <c r="F3" s="160" t="s">
        <v>373</v>
      </c>
    </row>
    <row r="4" spans="1:6" ht="15.75">
      <c r="A4" s="129">
        <f>RANK(E4,$E$4:$E$17,1)</f>
        <v>1</v>
      </c>
      <c r="B4" s="16" t="s">
        <v>345</v>
      </c>
      <c r="C4" s="17" t="s">
        <v>1</v>
      </c>
      <c r="D4" s="17">
        <v>510</v>
      </c>
      <c r="E4" s="125">
        <v>0.043750000000000004</v>
      </c>
      <c r="F4" s="12">
        <f>VLOOKUP(A4,'Bodovna tablica'!A:E,5,FALSE)</f>
        <v>100</v>
      </c>
    </row>
    <row r="5" spans="1:6" ht="15.75">
      <c r="A5" s="128">
        <f>RANK(E5,$E$4:$E$17,1)</f>
        <v>2</v>
      </c>
      <c r="B5" s="4" t="s">
        <v>0</v>
      </c>
      <c r="C5" s="3" t="s">
        <v>1</v>
      </c>
      <c r="D5" s="3">
        <v>501</v>
      </c>
      <c r="E5" s="126">
        <v>0.049999999999999996</v>
      </c>
      <c r="F5" s="12">
        <f>VLOOKUP(A5,'Bodovna tablica'!A:E,5,FALSE)</f>
        <v>85</v>
      </c>
    </row>
    <row r="6" spans="1:6" ht="15.75">
      <c r="A6" s="128">
        <f>RANK(E6,$E$4:$E$17,1)</f>
        <v>3</v>
      </c>
      <c r="B6" s="2" t="s">
        <v>254</v>
      </c>
      <c r="C6" s="11" t="s">
        <v>1</v>
      </c>
      <c r="D6" s="3">
        <v>533</v>
      </c>
      <c r="E6" s="126">
        <v>0.052083333333333336</v>
      </c>
      <c r="F6" s="12">
        <f>VLOOKUP(A6,'Bodovna tablica'!A:E,5,FALSE)</f>
        <v>75</v>
      </c>
    </row>
    <row r="7" spans="1:6" ht="15.75">
      <c r="A7" s="128">
        <f>RANK(E7,$E$4:$E$17,1)</f>
        <v>4</v>
      </c>
      <c r="B7" s="2" t="s">
        <v>256</v>
      </c>
      <c r="C7" s="11" t="s">
        <v>1</v>
      </c>
      <c r="D7" s="3">
        <v>535</v>
      </c>
      <c r="E7" s="126">
        <v>0.05555555555555555</v>
      </c>
      <c r="F7" s="12">
        <f>VLOOKUP(A7,'Bodovna tablica'!A:E,5,FALSE)</f>
        <v>70</v>
      </c>
    </row>
    <row r="8" spans="1:6" ht="15.75">
      <c r="A8" s="128">
        <f>RANK(E8,$E$4:$E$17,1)</f>
        <v>5</v>
      </c>
      <c r="B8" s="4" t="s">
        <v>5</v>
      </c>
      <c r="C8" s="3" t="s">
        <v>1</v>
      </c>
      <c r="D8" s="3">
        <v>505</v>
      </c>
      <c r="E8" s="126">
        <v>0.05902777777777778</v>
      </c>
      <c r="F8" s="12">
        <v>63.5</v>
      </c>
    </row>
    <row r="9" spans="1:6" ht="15.75">
      <c r="A9" s="128">
        <f>RANK(E9,$E$4:$E$17,1)</f>
        <v>5</v>
      </c>
      <c r="B9" s="4" t="s">
        <v>7</v>
      </c>
      <c r="C9" s="3" t="s">
        <v>1</v>
      </c>
      <c r="D9" s="3">
        <v>507</v>
      </c>
      <c r="E9" s="126">
        <v>0.05902777777777778</v>
      </c>
      <c r="F9" s="12">
        <v>63.5</v>
      </c>
    </row>
    <row r="10" spans="1:6" ht="15.75">
      <c r="A10" s="128">
        <f>RANK(E10,$E$4:$E$17,1)</f>
        <v>7</v>
      </c>
      <c r="B10" s="2" t="s">
        <v>253</v>
      </c>
      <c r="C10" s="11" t="s">
        <v>1</v>
      </c>
      <c r="D10" s="3">
        <v>532</v>
      </c>
      <c r="E10" s="126">
        <v>0.06388888888888888</v>
      </c>
      <c r="F10" s="12">
        <f>VLOOKUP(A10,'Bodovna tablica'!A:E,5,FALSE)</f>
        <v>59</v>
      </c>
    </row>
    <row r="11" spans="1:6" ht="15.75">
      <c r="A11" s="128">
        <f>RANK(E11,$E$4:$E$17,1)</f>
        <v>8</v>
      </c>
      <c r="B11" s="4" t="s">
        <v>18</v>
      </c>
      <c r="C11" s="3" t="s">
        <v>1</v>
      </c>
      <c r="D11" s="3">
        <v>522</v>
      </c>
      <c r="E11" s="126">
        <v>0.08055555555555556</v>
      </c>
      <c r="F11" s="12">
        <f>VLOOKUP(A11,'Bodovna tablica'!A:E,5,FALSE)</f>
        <v>56</v>
      </c>
    </row>
    <row r="12" spans="1:6" ht="15.75">
      <c r="A12" s="128">
        <f>RANK(E12,$E$4:$E$17,1)</f>
        <v>9</v>
      </c>
      <c r="B12" s="4" t="s">
        <v>24</v>
      </c>
      <c r="C12" s="3" t="s">
        <v>1</v>
      </c>
      <c r="D12" s="3">
        <v>528</v>
      </c>
      <c r="E12" s="126">
        <v>0.08472222222222221</v>
      </c>
      <c r="F12" s="12">
        <f>VLOOKUP(A12,'Bodovna tablica'!A:E,5,FALSE)</f>
        <v>53</v>
      </c>
    </row>
    <row r="13" spans="1:6" ht="15.75">
      <c r="A13" s="128">
        <f>RANK(E13,$E$4:$E$17,1)</f>
        <v>10</v>
      </c>
      <c r="B13" s="4" t="s">
        <v>12</v>
      </c>
      <c r="C13" s="3" t="s">
        <v>1</v>
      </c>
      <c r="D13" s="3">
        <v>512</v>
      </c>
      <c r="E13" s="126">
        <v>0.08888888888888889</v>
      </c>
      <c r="F13" s="12">
        <f>VLOOKUP(A13,'Bodovna tablica'!A:E,5,FALSE)</f>
        <v>50</v>
      </c>
    </row>
    <row r="14" spans="1:6" ht="15.75">
      <c r="A14" s="128">
        <f>RANK(E14,$E$4:$E$17,1)</f>
        <v>11</v>
      </c>
      <c r="B14" s="2" t="s">
        <v>352</v>
      </c>
      <c r="C14" s="11" t="s">
        <v>1</v>
      </c>
      <c r="D14" s="3">
        <v>541</v>
      </c>
      <c r="E14" s="126">
        <v>0.09166666666666667</v>
      </c>
      <c r="F14" s="12">
        <f>VLOOKUP(A14,'Bodovna tablica'!A:E,5,FALSE)</f>
        <v>48</v>
      </c>
    </row>
    <row r="15" spans="1:6" ht="15.75">
      <c r="A15" s="128">
        <f>RANK(E15,$E$4:$E$17,1)</f>
        <v>12</v>
      </c>
      <c r="B15" s="4" t="s">
        <v>2</v>
      </c>
      <c r="C15" s="3" t="s">
        <v>1</v>
      </c>
      <c r="D15" s="3">
        <v>502</v>
      </c>
      <c r="E15" s="126">
        <v>0.09236111111111112</v>
      </c>
      <c r="F15" s="12">
        <f>VLOOKUP(A15,'Bodovna tablica'!A:E,5,FALSE)</f>
        <v>46</v>
      </c>
    </row>
    <row r="16" spans="1:6" ht="15.75">
      <c r="A16" s="128">
        <f>RANK(E16,$E$4:$E$17,1)</f>
        <v>13</v>
      </c>
      <c r="B16" s="4" t="s">
        <v>6</v>
      </c>
      <c r="C16" s="3" t="s">
        <v>1</v>
      </c>
      <c r="D16" s="3">
        <v>506</v>
      </c>
      <c r="E16" s="126">
        <v>0.10902777777777778</v>
      </c>
      <c r="F16" s="12">
        <v>43</v>
      </c>
    </row>
    <row r="17" spans="1:6" ht="15.75">
      <c r="A17" s="128">
        <f>RANK(E17,$E$4:$E$17,1)</f>
        <v>13</v>
      </c>
      <c r="B17" s="5" t="s">
        <v>25</v>
      </c>
      <c r="C17" s="3" t="s">
        <v>1</v>
      </c>
      <c r="D17" s="3">
        <v>529</v>
      </c>
      <c r="E17" s="126">
        <v>0.10902777777777778</v>
      </c>
      <c r="F17" s="12">
        <v>43</v>
      </c>
    </row>
    <row r="18" spans="1:6" ht="15.75">
      <c r="A18" s="128" t="s">
        <v>371</v>
      </c>
      <c r="B18" s="2" t="s">
        <v>255</v>
      </c>
      <c r="C18" s="11" t="s">
        <v>1</v>
      </c>
      <c r="D18" s="3">
        <v>534</v>
      </c>
      <c r="E18" s="131" t="s">
        <v>340</v>
      </c>
      <c r="F18" s="12">
        <f>VLOOKUP(A18,'Bodovna tablica'!A:E,5,FALSE)</f>
        <v>1</v>
      </c>
    </row>
    <row r="19" spans="1:6" ht="15.75">
      <c r="A19" s="128" t="s">
        <v>371</v>
      </c>
      <c r="B19" s="4" t="s">
        <v>4</v>
      </c>
      <c r="C19" s="3" t="s">
        <v>1</v>
      </c>
      <c r="D19" s="3">
        <v>504</v>
      </c>
      <c r="E19" s="131" t="s">
        <v>340</v>
      </c>
      <c r="F19" s="12">
        <f>VLOOKUP(A19,'Bodovna tablica'!A:E,5,FALSE)</f>
        <v>1</v>
      </c>
    </row>
    <row r="20" spans="1:6" ht="15.75">
      <c r="A20" s="128" t="s">
        <v>371</v>
      </c>
      <c r="B20" s="4" t="s">
        <v>15</v>
      </c>
      <c r="C20" s="3" t="s">
        <v>1</v>
      </c>
      <c r="D20" s="3">
        <v>518</v>
      </c>
      <c r="E20" s="131" t="s">
        <v>340</v>
      </c>
      <c r="F20" s="12">
        <f>VLOOKUP(A20,'Bodovna tablica'!A:E,5,FALSE)</f>
        <v>1</v>
      </c>
    </row>
    <row r="21" spans="1:6" ht="15.75">
      <c r="A21" s="128" t="s">
        <v>371</v>
      </c>
      <c r="B21" s="4" t="s">
        <v>16</v>
      </c>
      <c r="C21" s="3" t="s">
        <v>1</v>
      </c>
      <c r="D21" s="3">
        <v>520</v>
      </c>
      <c r="E21" s="131" t="s">
        <v>340</v>
      </c>
      <c r="F21" s="12">
        <f>VLOOKUP(A21,'Bodovna tablica'!A:E,5,FALSE)</f>
        <v>1</v>
      </c>
    </row>
    <row r="22" spans="1:6" ht="16.5" thickBot="1">
      <c r="A22" s="132" t="s">
        <v>371</v>
      </c>
      <c r="B22" s="68" t="s">
        <v>19</v>
      </c>
      <c r="C22" s="18" t="s">
        <v>1</v>
      </c>
      <c r="D22" s="18">
        <v>523</v>
      </c>
      <c r="E22" s="133" t="s">
        <v>340</v>
      </c>
      <c r="F22" s="12">
        <f>VLOOKUP(A22,'Bodovna tablica'!A:E,5,FALSE)</f>
        <v>1</v>
      </c>
    </row>
  </sheetData>
  <sheetProtection/>
  <mergeCells count="2"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2"/>
  <sheetViews>
    <sheetView view="pageBreakPreview" zoomScale="90" zoomScaleNormal="110" zoomScaleSheetLayoutView="90" zoomScalePageLayoutView="0" workbookViewId="0" topLeftCell="A1">
      <selection activeCell="I29" sqref="I29"/>
    </sheetView>
  </sheetViews>
  <sheetFormatPr defaultColWidth="9.140625" defaultRowHeight="12.75" customHeight="1"/>
  <cols>
    <col min="1" max="2" width="17.140625" style="91" customWidth="1"/>
    <col min="3" max="3" width="22.7109375" style="91" customWidth="1"/>
    <col min="4" max="4" width="17.140625" style="91" customWidth="1"/>
    <col min="5" max="5" width="17.140625" style="92" customWidth="1"/>
    <col min="6" max="6" width="8.57421875" style="76" customWidth="1"/>
    <col min="7" max="16384" width="9.140625" style="76" customWidth="1"/>
  </cols>
  <sheetData>
    <row r="1" spans="1:5" ht="12.75" customHeight="1" thickBot="1">
      <c r="A1" s="72" t="s">
        <v>367</v>
      </c>
      <c r="B1" s="73" t="s">
        <v>368</v>
      </c>
      <c r="C1" s="74" t="s">
        <v>372</v>
      </c>
      <c r="D1" s="74" t="s">
        <v>369</v>
      </c>
      <c r="E1" s="75" t="s">
        <v>370</v>
      </c>
    </row>
    <row r="2" spans="1:7" ht="12.75" customHeight="1">
      <c r="A2" s="77">
        <v>1</v>
      </c>
      <c r="B2" s="78">
        <v>1500</v>
      </c>
      <c r="C2" s="79">
        <v>750</v>
      </c>
      <c r="D2" s="79">
        <v>500</v>
      </c>
      <c r="E2" s="80">
        <v>100</v>
      </c>
      <c r="F2" s="81"/>
      <c r="G2" s="82"/>
    </row>
    <row r="3" spans="1:7" ht="12.75" customHeight="1">
      <c r="A3" s="83">
        <v>2</v>
      </c>
      <c r="B3" s="84">
        <v>1275</v>
      </c>
      <c r="C3" s="85">
        <v>637.5</v>
      </c>
      <c r="D3" s="85">
        <v>425</v>
      </c>
      <c r="E3" s="86">
        <v>85</v>
      </c>
      <c r="F3" s="81"/>
      <c r="G3" s="82"/>
    </row>
    <row r="4" spans="1:7" ht="12.75" customHeight="1">
      <c r="A4" s="83">
        <v>3</v>
      </c>
      <c r="B4" s="84">
        <v>1125</v>
      </c>
      <c r="C4" s="85">
        <v>562.5</v>
      </c>
      <c r="D4" s="85">
        <v>375</v>
      </c>
      <c r="E4" s="86">
        <v>75</v>
      </c>
      <c r="F4" s="81"/>
      <c r="G4" s="82"/>
    </row>
    <row r="5" spans="1:7" ht="12.75" customHeight="1">
      <c r="A5" s="83">
        <v>4</v>
      </c>
      <c r="B5" s="84">
        <v>1050</v>
      </c>
      <c r="C5" s="85">
        <v>525</v>
      </c>
      <c r="D5" s="85">
        <v>350</v>
      </c>
      <c r="E5" s="86">
        <v>70</v>
      </c>
      <c r="F5" s="81"/>
      <c r="G5" s="82"/>
    </row>
    <row r="6" spans="1:7" ht="12.75" customHeight="1">
      <c r="A6" s="83">
        <v>5</v>
      </c>
      <c r="B6" s="84">
        <v>975</v>
      </c>
      <c r="C6" s="85">
        <v>487.5</v>
      </c>
      <c r="D6" s="85">
        <v>325</v>
      </c>
      <c r="E6" s="86">
        <v>65</v>
      </c>
      <c r="F6" s="81"/>
      <c r="G6" s="82"/>
    </row>
    <row r="7" spans="1:7" ht="12.75" customHeight="1">
      <c r="A7" s="83">
        <v>6</v>
      </c>
      <c r="B7" s="84">
        <v>930</v>
      </c>
      <c r="C7" s="85">
        <v>465</v>
      </c>
      <c r="D7" s="85">
        <v>310</v>
      </c>
      <c r="E7" s="86">
        <v>62</v>
      </c>
      <c r="F7" s="81"/>
      <c r="G7" s="82"/>
    </row>
    <row r="8" spans="1:7" ht="12.75" customHeight="1">
      <c r="A8" s="83">
        <v>7</v>
      </c>
      <c r="B8" s="84">
        <v>885</v>
      </c>
      <c r="C8" s="85">
        <v>442.5</v>
      </c>
      <c r="D8" s="85">
        <v>295</v>
      </c>
      <c r="E8" s="86">
        <v>59</v>
      </c>
      <c r="F8" s="81"/>
      <c r="G8" s="82"/>
    </row>
    <row r="9" spans="1:7" ht="12.75" customHeight="1">
      <c r="A9" s="83">
        <v>8</v>
      </c>
      <c r="B9" s="84">
        <v>840</v>
      </c>
      <c r="C9" s="85">
        <v>420</v>
      </c>
      <c r="D9" s="85">
        <v>280</v>
      </c>
      <c r="E9" s="86">
        <v>56</v>
      </c>
      <c r="F9" s="81"/>
      <c r="G9" s="82"/>
    </row>
    <row r="10" spans="1:7" ht="12.75" customHeight="1">
      <c r="A10" s="83">
        <v>9</v>
      </c>
      <c r="B10" s="84">
        <v>795</v>
      </c>
      <c r="C10" s="85">
        <v>397.5</v>
      </c>
      <c r="D10" s="85">
        <v>265</v>
      </c>
      <c r="E10" s="86">
        <v>53</v>
      </c>
      <c r="F10" s="81"/>
      <c r="G10" s="82"/>
    </row>
    <row r="11" spans="1:7" ht="12.75" customHeight="1">
      <c r="A11" s="83">
        <v>10</v>
      </c>
      <c r="B11" s="84">
        <v>750</v>
      </c>
      <c r="C11" s="85">
        <v>375</v>
      </c>
      <c r="D11" s="85">
        <v>250</v>
      </c>
      <c r="E11" s="86">
        <v>50</v>
      </c>
      <c r="F11" s="81"/>
      <c r="G11" s="82"/>
    </row>
    <row r="12" spans="1:7" ht="12.75" customHeight="1">
      <c r="A12" s="83">
        <v>11</v>
      </c>
      <c r="B12" s="84">
        <v>720</v>
      </c>
      <c r="C12" s="85">
        <v>360</v>
      </c>
      <c r="D12" s="85">
        <v>240</v>
      </c>
      <c r="E12" s="86">
        <v>48</v>
      </c>
      <c r="F12" s="81"/>
      <c r="G12" s="82"/>
    </row>
    <row r="13" spans="1:7" ht="12.75" customHeight="1">
      <c r="A13" s="83">
        <v>12</v>
      </c>
      <c r="B13" s="84">
        <v>690</v>
      </c>
      <c r="C13" s="85">
        <v>345</v>
      </c>
      <c r="D13" s="85">
        <v>230</v>
      </c>
      <c r="E13" s="86">
        <v>46</v>
      </c>
      <c r="F13" s="81"/>
      <c r="G13" s="82"/>
    </row>
    <row r="14" spans="1:7" ht="12.75" customHeight="1">
      <c r="A14" s="83">
        <v>13</v>
      </c>
      <c r="B14" s="84">
        <v>660</v>
      </c>
      <c r="C14" s="85">
        <v>330</v>
      </c>
      <c r="D14" s="85">
        <v>220</v>
      </c>
      <c r="E14" s="86">
        <v>44</v>
      </c>
      <c r="F14" s="81"/>
      <c r="G14" s="82"/>
    </row>
    <row r="15" spans="1:7" ht="12.75" customHeight="1">
      <c r="A15" s="83">
        <v>14</v>
      </c>
      <c r="B15" s="84">
        <v>630</v>
      </c>
      <c r="C15" s="85">
        <v>315</v>
      </c>
      <c r="D15" s="85">
        <v>210</v>
      </c>
      <c r="E15" s="86">
        <v>42</v>
      </c>
      <c r="F15" s="81"/>
      <c r="G15" s="82"/>
    </row>
    <row r="16" spans="1:7" ht="12.75" customHeight="1">
      <c r="A16" s="83">
        <v>15</v>
      </c>
      <c r="B16" s="84">
        <v>600</v>
      </c>
      <c r="C16" s="85">
        <v>300</v>
      </c>
      <c r="D16" s="85">
        <v>200</v>
      </c>
      <c r="E16" s="86">
        <v>40</v>
      </c>
      <c r="F16" s="81"/>
      <c r="G16" s="82"/>
    </row>
    <row r="17" spans="1:7" ht="12.75" customHeight="1">
      <c r="A17" s="83">
        <v>16</v>
      </c>
      <c r="B17" s="84">
        <v>585</v>
      </c>
      <c r="C17" s="85">
        <v>292.5</v>
      </c>
      <c r="D17" s="85">
        <v>195</v>
      </c>
      <c r="E17" s="86">
        <v>39</v>
      </c>
      <c r="F17" s="81"/>
      <c r="G17" s="82"/>
    </row>
    <row r="18" spans="1:7" ht="12.75" customHeight="1">
      <c r="A18" s="83">
        <v>17</v>
      </c>
      <c r="B18" s="84">
        <v>570</v>
      </c>
      <c r="C18" s="85">
        <v>285</v>
      </c>
      <c r="D18" s="85">
        <v>190</v>
      </c>
      <c r="E18" s="86">
        <v>38</v>
      </c>
      <c r="F18" s="81"/>
      <c r="G18" s="82"/>
    </row>
    <row r="19" spans="1:7" ht="12.75" customHeight="1">
      <c r="A19" s="83">
        <v>18</v>
      </c>
      <c r="B19" s="84">
        <v>555</v>
      </c>
      <c r="C19" s="85">
        <v>277.5</v>
      </c>
      <c r="D19" s="85">
        <v>185</v>
      </c>
      <c r="E19" s="86">
        <v>37</v>
      </c>
      <c r="F19" s="81"/>
      <c r="G19" s="82"/>
    </row>
    <row r="20" spans="1:7" ht="12.75" customHeight="1">
      <c r="A20" s="83">
        <v>19</v>
      </c>
      <c r="B20" s="84">
        <v>540</v>
      </c>
      <c r="C20" s="85">
        <v>270</v>
      </c>
      <c r="D20" s="85">
        <v>180</v>
      </c>
      <c r="E20" s="86">
        <v>36</v>
      </c>
      <c r="F20" s="81"/>
      <c r="G20" s="82"/>
    </row>
    <row r="21" spans="1:7" ht="12.75" customHeight="1">
      <c r="A21" s="83">
        <v>20</v>
      </c>
      <c r="B21" s="84">
        <v>525</v>
      </c>
      <c r="C21" s="85">
        <v>262.5</v>
      </c>
      <c r="D21" s="85">
        <v>175</v>
      </c>
      <c r="E21" s="86">
        <v>35</v>
      </c>
      <c r="F21" s="81"/>
      <c r="G21" s="82"/>
    </row>
    <row r="22" spans="1:7" ht="12.75" customHeight="1">
      <c r="A22" s="83">
        <v>21</v>
      </c>
      <c r="B22" s="84">
        <v>510</v>
      </c>
      <c r="C22" s="85">
        <v>255</v>
      </c>
      <c r="D22" s="85">
        <v>170</v>
      </c>
      <c r="E22" s="86">
        <v>34</v>
      </c>
      <c r="F22" s="81"/>
      <c r="G22" s="82"/>
    </row>
    <row r="23" spans="1:7" ht="12.75" customHeight="1">
      <c r="A23" s="83">
        <v>22</v>
      </c>
      <c r="B23" s="84">
        <v>495</v>
      </c>
      <c r="C23" s="85">
        <v>247.5</v>
      </c>
      <c r="D23" s="85">
        <v>165</v>
      </c>
      <c r="E23" s="86">
        <v>33</v>
      </c>
      <c r="F23" s="81"/>
      <c r="G23" s="82"/>
    </row>
    <row r="24" spans="1:7" ht="12.75" customHeight="1">
      <c r="A24" s="83">
        <v>23</v>
      </c>
      <c r="B24" s="84">
        <v>480</v>
      </c>
      <c r="C24" s="85">
        <v>240</v>
      </c>
      <c r="D24" s="85">
        <v>160</v>
      </c>
      <c r="E24" s="86">
        <v>32</v>
      </c>
      <c r="F24" s="81"/>
      <c r="G24" s="82"/>
    </row>
    <row r="25" spans="1:7" ht="12.75" customHeight="1">
      <c r="A25" s="83">
        <v>24</v>
      </c>
      <c r="B25" s="84">
        <v>465</v>
      </c>
      <c r="C25" s="85">
        <v>232.5</v>
      </c>
      <c r="D25" s="85">
        <v>155</v>
      </c>
      <c r="E25" s="86">
        <v>31</v>
      </c>
      <c r="F25" s="81"/>
      <c r="G25" s="82"/>
    </row>
    <row r="26" spans="1:7" ht="12.75" customHeight="1">
      <c r="A26" s="83">
        <v>25</v>
      </c>
      <c r="B26" s="84">
        <v>450</v>
      </c>
      <c r="C26" s="85">
        <v>225</v>
      </c>
      <c r="D26" s="85">
        <v>150</v>
      </c>
      <c r="E26" s="86">
        <v>30</v>
      </c>
      <c r="F26" s="81"/>
      <c r="G26" s="82"/>
    </row>
    <row r="27" spans="1:7" ht="12.75" customHeight="1">
      <c r="A27" s="83">
        <v>26</v>
      </c>
      <c r="B27" s="84">
        <v>442.5</v>
      </c>
      <c r="C27" s="85">
        <v>222</v>
      </c>
      <c r="D27" s="85">
        <v>148</v>
      </c>
      <c r="E27" s="86">
        <v>29.5</v>
      </c>
      <c r="F27" s="81"/>
      <c r="G27" s="82"/>
    </row>
    <row r="28" spans="1:7" ht="12.75" customHeight="1">
      <c r="A28" s="83">
        <v>27</v>
      </c>
      <c r="B28" s="84">
        <v>435</v>
      </c>
      <c r="C28" s="85">
        <v>217.5</v>
      </c>
      <c r="D28" s="85">
        <v>145</v>
      </c>
      <c r="E28" s="86">
        <v>29</v>
      </c>
      <c r="F28" s="81"/>
      <c r="G28" s="82"/>
    </row>
    <row r="29" spans="1:7" ht="12.75" customHeight="1">
      <c r="A29" s="83">
        <v>28</v>
      </c>
      <c r="B29" s="84">
        <v>427.5</v>
      </c>
      <c r="C29" s="85">
        <v>214.5</v>
      </c>
      <c r="D29" s="85">
        <v>143</v>
      </c>
      <c r="E29" s="86">
        <v>28.5</v>
      </c>
      <c r="F29" s="81"/>
      <c r="G29" s="82"/>
    </row>
    <row r="30" spans="1:7" ht="12.75" customHeight="1">
      <c r="A30" s="83">
        <v>29</v>
      </c>
      <c r="B30" s="84">
        <v>420</v>
      </c>
      <c r="C30" s="85">
        <v>210</v>
      </c>
      <c r="D30" s="85">
        <v>140</v>
      </c>
      <c r="E30" s="86">
        <v>28</v>
      </c>
      <c r="F30" s="81"/>
      <c r="G30" s="82"/>
    </row>
    <row r="31" spans="1:7" ht="12.75" customHeight="1">
      <c r="A31" s="83">
        <v>30</v>
      </c>
      <c r="B31" s="84">
        <v>412.5</v>
      </c>
      <c r="C31" s="85">
        <v>207</v>
      </c>
      <c r="D31" s="85">
        <v>138</v>
      </c>
      <c r="E31" s="86">
        <v>27.5</v>
      </c>
      <c r="F31" s="81"/>
      <c r="G31" s="82"/>
    </row>
    <row r="32" spans="1:7" ht="12.75" customHeight="1">
      <c r="A32" s="83">
        <v>31</v>
      </c>
      <c r="B32" s="84">
        <v>405</v>
      </c>
      <c r="C32" s="85">
        <v>202.5</v>
      </c>
      <c r="D32" s="85">
        <v>135</v>
      </c>
      <c r="E32" s="86">
        <v>27</v>
      </c>
      <c r="F32" s="81"/>
      <c r="G32" s="82"/>
    </row>
    <row r="33" spans="1:7" ht="12.75" customHeight="1">
      <c r="A33" s="83">
        <v>32</v>
      </c>
      <c r="B33" s="84">
        <v>399</v>
      </c>
      <c r="C33" s="85">
        <v>199.5</v>
      </c>
      <c r="D33" s="85">
        <v>133</v>
      </c>
      <c r="E33" s="86">
        <v>26.6</v>
      </c>
      <c r="F33" s="81"/>
      <c r="G33" s="82"/>
    </row>
    <row r="34" spans="1:7" ht="12.75" customHeight="1">
      <c r="A34" s="83">
        <v>33</v>
      </c>
      <c r="B34" s="84">
        <v>393</v>
      </c>
      <c r="C34" s="85">
        <v>196.5</v>
      </c>
      <c r="D34" s="85">
        <v>131</v>
      </c>
      <c r="E34" s="86">
        <v>26.200000000000003</v>
      </c>
      <c r="F34" s="81"/>
      <c r="G34" s="82"/>
    </row>
    <row r="35" spans="1:7" ht="12.75" customHeight="1">
      <c r="A35" s="83">
        <v>34</v>
      </c>
      <c r="B35" s="84">
        <v>387</v>
      </c>
      <c r="C35" s="85">
        <v>193.5</v>
      </c>
      <c r="D35" s="85">
        <v>129</v>
      </c>
      <c r="E35" s="86">
        <v>25.8</v>
      </c>
      <c r="F35" s="81"/>
      <c r="G35" s="82"/>
    </row>
    <row r="36" spans="1:7" ht="12.75" customHeight="1">
      <c r="A36" s="83">
        <v>35</v>
      </c>
      <c r="B36" s="84">
        <v>381</v>
      </c>
      <c r="C36" s="85">
        <v>190.5</v>
      </c>
      <c r="D36" s="85">
        <v>127</v>
      </c>
      <c r="E36" s="86">
        <v>25.400000000000002</v>
      </c>
      <c r="F36" s="81"/>
      <c r="G36" s="82"/>
    </row>
    <row r="37" spans="1:7" ht="12.75" customHeight="1">
      <c r="A37" s="83">
        <v>36</v>
      </c>
      <c r="B37" s="84">
        <v>375</v>
      </c>
      <c r="C37" s="85">
        <v>187.5</v>
      </c>
      <c r="D37" s="85">
        <v>125</v>
      </c>
      <c r="E37" s="86">
        <v>25</v>
      </c>
      <c r="F37" s="81"/>
      <c r="G37" s="82"/>
    </row>
    <row r="38" spans="1:7" ht="12.75" customHeight="1">
      <c r="A38" s="83">
        <v>37</v>
      </c>
      <c r="B38" s="84">
        <v>370.5</v>
      </c>
      <c r="C38" s="85">
        <v>186</v>
      </c>
      <c r="D38" s="85">
        <v>124</v>
      </c>
      <c r="E38" s="86">
        <v>24.700000000000003</v>
      </c>
      <c r="F38" s="81"/>
      <c r="G38" s="82"/>
    </row>
    <row r="39" spans="1:7" ht="12.75" customHeight="1">
      <c r="A39" s="83">
        <v>38</v>
      </c>
      <c r="B39" s="84">
        <v>366</v>
      </c>
      <c r="C39" s="85">
        <v>183</v>
      </c>
      <c r="D39" s="85">
        <v>122</v>
      </c>
      <c r="E39" s="86">
        <v>24.400000000000002</v>
      </c>
      <c r="F39" s="81"/>
      <c r="G39" s="82"/>
    </row>
    <row r="40" spans="1:7" ht="12.75" customHeight="1">
      <c r="A40" s="83">
        <v>39</v>
      </c>
      <c r="B40" s="84">
        <v>361.5</v>
      </c>
      <c r="C40" s="85">
        <v>181.5</v>
      </c>
      <c r="D40" s="85">
        <v>121</v>
      </c>
      <c r="E40" s="86">
        <v>24.1</v>
      </c>
      <c r="F40" s="81"/>
      <c r="G40" s="82"/>
    </row>
    <row r="41" spans="1:7" ht="12.75" customHeight="1">
      <c r="A41" s="83">
        <v>40</v>
      </c>
      <c r="B41" s="84">
        <v>357</v>
      </c>
      <c r="C41" s="85">
        <v>178.5</v>
      </c>
      <c r="D41" s="85">
        <v>119</v>
      </c>
      <c r="E41" s="86">
        <v>23.8</v>
      </c>
      <c r="F41" s="81"/>
      <c r="G41" s="82"/>
    </row>
    <row r="42" spans="1:7" ht="12.75" customHeight="1">
      <c r="A42" s="83">
        <v>41</v>
      </c>
      <c r="B42" s="84">
        <v>352.5</v>
      </c>
      <c r="C42" s="85">
        <v>177</v>
      </c>
      <c r="D42" s="85">
        <v>118</v>
      </c>
      <c r="E42" s="86">
        <v>23.5</v>
      </c>
      <c r="F42" s="81"/>
      <c r="G42" s="82"/>
    </row>
    <row r="43" spans="1:7" ht="12.75" customHeight="1">
      <c r="A43" s="83">
        <v>42</v>
      </c>
      <c r="B43" s="84">
        <v>348</v>
      </c>
      <c r="C43" s="85">
        <v>174</v>
      </c>
      <c r="D43" s="85">
        <v>116</v>
      </c>
      <c r="E43" s="86">
        <v>23.200000000000003</v>
      </c>
      <c r="F43" s="81"/>
      <c r="G43" s="82"/>
    </row>
    <row r="44" spans="1:7" ht="12.75" customHeight="1">
      <c r="A44" s="83">
        <v>43</v>
      </c>
      <c r="B44" s="84">
        <v>343.5</v>
      </c>
      <c r="C44" s="85">
        <v>172.5</v>
      </c>
      <c r="D44" s="85">
        <v>115</v>
      </c>
      <c r="E44" s="86">
        <v>22.900000000000002</v>
      </c>
      <c r="F44" s="81"/>
      <c r="G44" s="82"/>
    </row>
    <row r="45" spans="1:7" ht="12.75" customHeight="1">
      <c r="A45" s="83">
        <v>44</v>
      </c>
      <c r="B45" s="84">
        <v>339</v>
      </c>
      <c r="C45" s="85">
        <v>169.5</v>
      </c>
      <c r="D45" s="85">
        <v>113</v>
      </c>
      <c r="E45" s="86">
        <v>22.6</v>
      </c>
      <c r="F45" s="81"/>
      <c r="G45" s="82"/>
    </row>
    <row r="46" spans="1:7" ht="12.75" customHeight="1">
      <c r="A46" s="83">
        <v>45</v>
      </c>
      <c r="B46" s="84">
        <v>334.5</v>
      </c>
      <c r="C46" s="85">
        <v>168</v>
      </c>
      <c r="D46" s="85">
        <v>112</v>
      </c>
      <c r="E46" s="86">
        <v>22.3</v>
      </c>
      <c r="F46" s="81"/>
      <c r="G46" s="82"/>
    </row>
    <row r="47" spans="1:7" ht="12.75" customHeight="1">
      <c r="A47" s="83">
        <v>46</v>
      </c>
      <c r="B47" s="84">
        <v>330</v>
      </c>
      <c r="C47" s="85">
        <v>165</v>
      </c>
      <c r="D47" s="85">
        <v>110</v>
      </c>
      <c r="E47" s="86">
        <v>22</v>
      </c>
      <c r="F47" s="81"/>
      <c r="G47" s="82"/>
    </row>
    <row r="48" spans="1:7" ht="12.75" customHeight="1">
      <c r="A48" s="83">
        <v>47</v>
      </c>
      <c r="B48" s="84">
        <v>327</v>
      </c>
      <c r="C48" s="85">
        <v>163.5</v>
      </c>
      <c r="D48" s="85">
        <v>109</v>
      </c>
      <c r="E48" s="86">
        <v>21.8</v>
      </c>
      <c r="F48" s="81"/>
      <c r="G48" s="82"/>
    </row>
    <row r="49" spans="1:7" ht="12.75" customHeight="1">
      <c r="A49" s="83">
        <v>48</v>
      </c>
      <c r="B49" s="84">
        <v>324</v>
      </c>
      <c r="C49" s="85">
        <v>162</v>
      </c>
      <c r="D49" s="85">
        <v>108</v>
      </c>
      <c r="E49" s="86">
        <v>21.6</v>
      </c>
      <c r="F49" s="81"/>
      <c r="G49" s="82"/>
    </row>
    <row r="50" spans="1:7" ht="12.75" customHeight="1">
      <c r="A50" s="83">
        <v>49</v>
      </c>
      <c r="B50" s="84">
        <v>321</v>
      </c>
      <c r="C50" s="85">
        <v>160.5</v>
      </c>
      <c r="D50" s="85">
        <v>107</v>
      </c>
      <c r="E50" s="86">
        <v>21.400000000000002</v>
      </c>
      <c r="F50" s="81"/>
      <c r="G50" s="82"/>
    </row>
    <row r="51" spans="1:7" ht="12.75" customHeight="1">
      <c r="A51" s="83">
        <v>50</v>
      </c>
      <c r="B51" s="84">
        <v>318</v>
      </c>
      <c r="C51" s="85">
        <v>159</v>
      </c>
      <c r="D51" s="85">
        <v>106</v>
      </c>
      <c r="E51" s="86">
        <v>21.200000000000003</v>
      </c>
      <c r="F51" s="81"/>
      <c r="G51" s="82"/>
    </row>
    <row r="52" spans="1:7" ht="12.75" customHeight="1">
      <c r="A52" s="83">
        <v>51</v>
      </c>
      <c r="B52" s="84">
        <v>315</v>
      </c>
      <c r="C52" s="85">
        <v>157.5</v>
      </c>
      <c r="D52" s="85">
        <v>105</v>
      </c>
      <c r="E52" s="86">
        <v>21</v>
      </c>
      <c r="F52" s="81"/>
      <c r="G52" s="82"/>
    </row>
    <row r="53" spans="1:7" ht="12.75" customHeight="1">
      <c r="A53" s="83">
        <v>52</v>
      </c>
      <c r="B53" s="84">
        <v>312</v>
      </c>
      <c r="C53" s="85">
        <v>156</v>
      </c>
      <c r="D53" s="85">
        <v>104</v>
      </c>
      <c r="E53" s="86">
        <v>20.8</v>
      </c>
      <c r="F53" s="81"/>
      <c r="G53" s="82"/>
    </row>
    <row r="54" spans="1:7" ht="12.75" customHeight="1">
      <c r="A54" s="83">
        <v>53</v>
      </c>
      <c r="B54" s="84">
        <v>309</v>
      </c>
      <c r="C54" s="85">
        <v>154.5</v>
      </c>
      <c r="D54" s="85">
        <v>103</v>
      </c>
      <c r="E54" s="86">
        <v>20.6</v>
      </c>
      <c r="F54" s="81"/>
      <c r="G54" s="82"/>
    </row>
    <row r="55" spans="1:7" ht="12.75" customHeight="1">
      <c r="A55" s="83">
        <v>54</v>
      </c>
      <c r="B55" s="84">
        <v>306</v>
      </c>
      <c r="C55" s="85">
        <v>153</v>
      </c>
      <c r="D55" s="85">
        <v>102</v>
      </c>
      <c r="E55" s="86">
        <v>20.400000000000002</v>
      </c>
      <c r="F55" s="81"/>
      <c r="G55" s="82"/>
    </row>
    <row r="56" spans="1:7" ht="12.75" customHeight="1">
      <c r="A56" s="83">
        <v>55</v>
      </c>
      <c r="B56" s="84">
        <v>303</v>
      </c>
      <c r="C56" s="85">
        <v>151.5</v>
      </c>
      <c r="D56" s="85">
        <v>101</v>
      </c>
      <c r="E56" s="86">
        <v>20.200000000000003</v>
      </c>
      <c r="F56" s="81"/>
      <c r="G56" s="82"/>
    </row>
    <row r="57" spans="1:7" ht="12.75" customHeight="1">
      <c r="A57" s="83">
        <v>56</v>
      </c>
      <c r="B57" s="84">
        <v>300</v>
      </c>
      <c r="C57" s="85">
        <v>150</v>
      </c>
      <c r="D57" s="85">
        <v>100</v>
      </c>
      <c r="E57" s="86">
        <v>20</v>
      </c>
      <c r="F57" s="81"/>
      <c r="G57" s="82"/>
    </row>
    <row r="58" spans="1:7" ht="12.75" customHeight="1">
      <c r="A58" s="83">
        <v>57</v>
      </c>
      <c r="B58" s="84">
        <v>297</v>
      </c>
      <c r="C58" s="85">
        <v>148.5</v>
      </c>
      <c r="D58" s="85">
        <v>99</v>
      </c>
      <c r="E58" s="86">
        <v>19.8</v>
      </c>
      <c r="F58" s="81"/>
      <c r="G58" s="82"/>
    </row>
    <row r="59" spans="1:7" ht="12.75" customHeight="1">
      <c r="A59" s="83">
        <v>58</v>
      </c>
      <c r="B59" s="84">
        <v>294</v>
      </c>
      <c r="C59" s="85">
        <v>147</v>
      </c>
      <c r="D59" s="85">
        <v>98</v>
      </c>
      <c r="E59" s="86">
        <v>19.6</v>
      </c>
      <c r="F59" s="81"/>
      <c r="G59" s="82"/>
    </row>
    <row r="60" spans="1:7" ht="12.75" customHeight="1">
      <c r="A60" s="83">
        <v>59</v>
      </c>
      <c r="B60" s="84">
        <v>291</v>
      </c>
      <c r="C60" s="85">
        <v>145.5</v>
      </c>
      <c r="D60" s="85">
        <v>97</v>
      </c>
      <c r="E60" s="86">
        <v>19.400000000000002</v>
      </c>
      <c r="F60" s="81"/>
      <c r="G60" s="82"/>
    </row>
    <row r="61" spans="1:7" ht="12.75" customHeight="1">
      <c r="A61" s="83">
        <v>60</v>
      </c>
      <c r="B61" s="84">
        <v>288</v>
      </c>
      <c r="C61" s="85">
        <v>144</v>
      </c>
      <c r="D61" s="85">
        <v>96</v>
      </c>
      <c r="E61" s="86">
        <v>19.200000000000003</v>
      </c>
      <c r="F61" s="81"/>
      <c r="G61" s="82"/>
    </row>
    <row r="62" spans="1:7" ht="12.75" customHeight="1">
      <c r="A62" s="83">
        <v>61</v>
      </c>
      <c r="B62" s="84">
        <v>285</v>
      </c>
      <c r="C62" s="85">
        <v>142.5</v>
      </c>
      <c r="D62" s="85">
        <v>95</v>
      </c>
      <c r="E62" s="86">
        <v>19</v>
      </c>
      <c r="F62" s="81"/>
      <c r="G62" s="82"/>
    </row>
    <row r="63" spans="1:7" ht="12.75" customHeight="1">
      <c r="A63" s="83">
        <v>62</v>
      </c>
      <c r="B63" s="84">
        <v>282</v>
      </c>
      <c r="C63" s="85">
        <v>141</v>
      </c>
      <c r="D63" s="85">
        <v>94</v>
      </c>
      <c r="E63" s="86">
        <v>18.8</v>
      </c>
      <c r="F63" s="81"/>
      <c r="G63" s="82"/>
    </row>
    <row r="64" spans="1:7" ht="12.75" customHeight="1">
      <c r="A64" s="83">
        <v>63</v>
      </c>
      <c r="B64" s="84">
        <v>279</v>
      </c>
      <c r="C64" s="85">
        <v>139.5</v>
      </c>
      <c r="D64" s="85">
        <v>93</v>
      </c>
      <c r="E64" s="86">
        <v>18.6</v>
      </c>
      <c r="F64" s="81"/>
      <c r="G64" s="82"/>
    </row>
    <row r="65" spans="1:7" ht="12.75" customHeight="1">
      <c r="A65" s="83">
        <v>64</v>
      </c>
      <c r="B65" s="84">
        <v>276</v>
      </c>
      <c r="C65" s="85">
        <v>138</v>
      </c>
      <c r="D65" s="85">
        <v>92</v>
      </c>
      <c r="E65" s="86">
        <v>18.400000000000002</v>
      </c>
      <c r="F65" s="81"/>
      <c r="G65" s="82"/>
    </row>
    <row r="66" spans="1:7" ht="12.75" customHeight="1">
      <c r="A66" s="83">
        <v>65</v>
      </c>
      <c r="B66" s="84">
        <v>273</v>
      </c>
      <c r="C66" s="85">
        <v>136.5</v>
      </c>
      <c r="D66" s="85">
        <v>91</v>
      </c>
      <c r="E66" s="86">
        <v>18.2</v>
      </c>
      <c r="F66" s="81"/>
      <c r="G66" s="82"/>
    </row>
    <row r="67" spans="1:7" ht="12.75" customHeight="1">
      <c r="A67" s="83">
        <v>66</v>
      </c>
      <c r="B67" s="84">
        <v>270</v>
      </c>
      <c r="C67" s="85">
        <v>135</v>
      </c>
      <c r="D67" s="85">
        <v>90</v>
      </c>
      <c r="E67" s="86">
        <v>18</v>
      </c>
      <c r="F67" s="81"/>
      <c r="G67" s="82"/>
    </row>
    <row r="68" spans="1:7" ht="12.75" customHeight="1">
      <c r="A68" s="83">
        <v>67</v>
      </c>
      <c r="B68" s="84">
        <v>267</v>
      </c>
      <c r="C68" s="85">
        <v>133.5</v>
      </c>
      <c r="D68" s="85">
        <v>89</v>
      </c>
      <c r="E68" s="86">
        <v>17.8</v>
      </c>
      <c r="F68" s="81"/>
      <c r="G68" s="82"/>
    </row>
    <row r="69" spans="1:7" ht="12.75" customHeight="1">
      <c r="A69" s="83">
        <v>68</v>
      </c>
      <c r="B69" s="84">
        <v>264</v>
      </c>
      <c r="C69" s="85">
        <v>132</v>
      </c>
      <c r="D69" s="85">
        <v>88</v>
      </c>
      <c r="E69" s="86">
        <v>17.6</v>
      </c>
      <c r="F69" s="81"/>
      <c r="G69" s="82"/>
    </row>
    <row r="70" spans="1:7" ht="12.75" customHeight="1">
      <c r="A70" s="83">
        <v>69</v>
      </c>
      <c r="B70" s="84">
        <v>261</v>
      </c>
      <c r="C70" s="85">
        <v>130.5</v>
      </c>
      <c r="D70" s="85">
        <v>87</v>
      </c>
      <c r="E70" s="86">
        <v>17.400000000000002</v>
      </c>
      <c r="F70" s="81"/>
      <c r="G70" s="82"/>
    </row>
    <row r="71" spans="1:7" ht="12.75" customHeight="1">
      <c r="A71" s="83">
        <v>70</v>
      </c>
      <c r="B71" s="84">
        <v>258</v>
      </c>
      <c r="C71" s="85">
        <v>129</v>
      </c>
      <c r="D71" s="85">
        <v>86</v>
      </c>
      <c r="E71" s="86">
        <v>17.2</v>
      </c>
      <c r="F71" s="81"/>
      <c r="G71" s="82"/>
    </row>
    <row r="72" spans="1:7" ht="12.75" customHeight="1">
      <c r="A72" s="83">
        <v>71</v>
      </c>
      <c r="B72" s="84">
        <v>255</v>
      </c>
      <c r="C72" s="85">
        <v>127.5</v>
      </c>
      <c r="D72" s="85">
        <v>85</v>
      </c>
      <c r="E72" s="86">
        <v>17</v>
      </c>
      <c r="F72" s="81"/>
      <c r="G72" s="82"/>
    </row>
    <row r="73" spans="1:7" ht="12.75" customHeight="1">
      <c r="A73" s="83">
        <v>72</v>
      </c>
      <c r="B73" s="84">
        <v>252</v>
      </c>
      <c r="C73" s="85">
        <v>126</v>
      </c>
      <c r="D73" s="85">
        <v>84</v>
      </c>
      <c r="E73" s="86">
        <v>16.8</v>
      </c>
      <c r="F73" s="81"/>
      <c r="G73" s="82"/>
    </row>
    <row r="74" spans="1:7" ht="12.75" customHeight="1">
      <c r="A74" s="83">
        <v>73</v>
      </c>
      <c r="B74" s="84">
        <v>249</v>
      </c>
      <c r="C74" s="85">
        <v>124.5</v>
      </c>
      <c r="D74" s="85">
        <v>83</v>
      </c>
      <c r="E74" s="86">
        <v>16.6</v>
      </c>
      <c r="F74" s="81"/>
      <c r="G74" s="82"/>
    </row>
    <row r="75" spans="1:7" ht="12.75" customHeight="1">
      <c r="A75" s="83">
        <v>74</v>
      </c>
      <c r="B75" s="84">
        <v>246</v>
      </c>
      <c r="C75" s="85">
        <v>123</v>
      </c>
      <c r="D75" s="85">
        <v>82</v>
      </c>
      <c r="E75" s="86">
        <v>16.400000000000002</v>
      </c>
      <c r="F75" s="81"/>
      <c r="G75" s="82"/>
    </row>
    <row r="76" spans="1:7" ht="12.75" customHeight="1">
      <c r="A76" s="83">
        <v>75</v>
      </c>
      <c r="B76" s="84">
        <v>243</v>
      </c>
      <c r="C76" s="85">
        <v>121.5</v>
      </c>
      <c r="D76" s="85">
        <v>81</v>
      </c>
      <c r="E76" s="86">
        <v>16.2</v>
      </c>
      <c r="F76" s="81"/>
      <c r="G76" s="82"/>
    </row>
    <row r="77" spans="1:7" ht="12.75" customHeight="1">
      <c r="A77" s="83">
        <v>76</v>
      </c>
      <c r="B77" s="84">
        <v>240</v>
      </c>
      <c r="C77" s="85">
        <v>120</v>
      </c>
      <c r="D77" s="85">
        <v>80</v>
      </c>
      <c r="E77" s="86">
        <v>16</v>
      </c>
      <c r="F77" s="81"/>
      <c r="G77" s="82"/>
    </row>
    <row r="78" spans="1:7" ht="12.75" customHeight="1">
      <c r="A78" s="83">
        <v>77</v>
      </c>
      <c r="B78" s="84">
        <v>237</v>
      </c>
      <c r="C78" s="85">
        <v>118.5</v>
      </c>
      <c r="D78" s="85">
        <v>79</v>
      </c>
      <c r="E78" s="86">
        <v>15.8</v>
      </c>
      <c r="F78" s="81"/>
      <c r="G78" s="82"/>
    </row>
    <row r="79" spans="1:7" ht="12.75" customHeight="1">
      <c r="A79" s="83">
        <v>78</v>
      </c>
      <c r="B79" s="84">
        <v>234</v>
      </c>
      <c r="C79" s="85">
        <v>117</v>
      </c>
      <c r="D79" s="85">
        <v>78</v>
      </c>
      <c r="E79" s="86">
        <v>15.600000000000001</v>
      </c>
      <c r="F79" s="81"/>
      <c r="G79" s="82"/>
    </row>
    <row r="80" spans="1:7" ht="12.75" customHeight="1">
      <c r="A80" s="83">
        <v>79</v>
      </c>
      <c r="B80" s="84">
        <v>231</v>
      </c>
      <c r="C80" s="85">
        <v>115.5</v>
      </c>
      <c r="D80" s="85">
        <v>77</v>
      </c>
      <c r="E80" s="86">
        <v>15.4</v>
      </c>
      <c r="F80" s="81"/>
      <c r="G80" s="82"/>
    </row>
    <row r="81" spans="1:7" ht="12.75" customHeight="1">
      <c r="A81" s="83">
        <v>80</v>
      </c>
      <c r="B81" s="84">
        <v>228</v>
      </c>
      <c r="C81" s="85">
        <v>114</v>
      </c>
      <c r="D81" s="85">
        <v>76</v>
      </c>
      <c r="E81" s="86">
        <v>15.200000000000001</v>
      </c>
      <c r="F81" s="81"/>
      <c r="G81" s="82"/>
    </row>
    <row r="82" spans="1:7" ht="12.75" customHeight="1">
      <c r="A82" s="83">
        <v>81</v>
      </c>
      <c r="B82" s="84">
        <v>225</v>
      </c>
      <c r="C82" s="85">
        <v>112.5</v>
      </c>
      <c r="D82" s="85">
        <v>75</v>
      </c>
      <c r="E82" s="86">
        <v>15</v>
      </c>
      <c r="F82" s="81"/>
      <c r="G82" s="82"/>
    </row>
    <row r="83" spans="1:7" ht="12.75" customHeight="1">
      <c r="A83" s="83">
        <v>82</v>
      </c>
      <c r="B83" s="84">
        <v>222</v>
      </c>
      <c r="C83" s="85">
        <v>111</v>
      </c>
      <c r="D83" s="85">
        <v>74</v>
      </c>
      <c r="E83" s="86">
        <v>14.8</v>
      </c>
      <c r="F83" s="81"/>
      <c r="G83" s="82"/>
    </row>
    <row r="84" spans="1:7" ht="12.75" customHeight="1">
      <c r="A84" s="83">
        <v>83</v>
      </c>
      <c r="B84" s="84">
        <v>219</v>
      </c>
      <c r="C84" s="85">
        <v>109.5</v>
      </c>
      <c r="D84" s="85">
        <v>73</v>
      </c>
      <c r="E84" s="86">
        <v>14.600000000000001</v>
      </c>
      <c r="F84" s="81"/>
      <c r="G84" s="82"/>
    </row>
    <row r="85" spans="1:7" ht="12.75" customHeight="1">
      <c r="A85" s="83">
        <v>84</v>
      </c>
      <c r="B85" s="84">
        <v>216</v>
      </c>
      <c r="C85" s="85">
        <v>108</v>
      </c>
      <c r="D85" s="85">
        <v>72</v>
      </c>
      <c r="E85" s="86">
        <v>14.4</v>
      </c>
      <c r="F85" s="81"/>
      <c r="G85" s="82"/>
    </row>
    <row r="86" spans="1:7" ht="12.75" customHeight="1">
      <c r="A86" s="83">
        <v>85</v>
      </c>
      <c r="B86" s="84">
        <v>213</v>
      </c>
      <c r="C86" s="85">
        <v>106.5</v>
      </c>
      <c r="D86" s="85">
        <v>71</v>
      </c>
      <c r="E86" s="86">
        <v>14.200000000000001</v>
      </c>
      <c r="F86" s="81"/>
      <c r="G86" s="82"/>
    </row>
    <row r="87" spans="1:7" ht="12.75" customHeight="1">
      <c r="A87" s="83">
        <v>86</v>
      </c>
      <c r="B87" s="84">
        <v>210</v>
      </c>
      <c r="C87" s="85">
        <v>105</v>
      </c>
      <c r="D87" s="85">
        <v>70</v>
      </c>
      <c r="E87" s="86">
        <v>14</v>
      </c>
      <c r="F87" s="81"/>
      <c r="G87" s="82"/>
    </row>
    <row r="88" spans="1:7" ht="12.75" customHeight="1">
      <c r="A88" s="83">
        <v>87</v>
      </c>
      <c r="B88" s="84">
        <v>207</v>
      </c>
      <c r="C88" s="85">
        <v>103.5</v>
      </c>
      <c r="D88" s="85">
        <v>69</v>
      </c>
      <c r="E88" s="86">
        <v>13.8</v>
      </c>
      <c r="F88" s="81"/>
      <c r="G88" s="82"/>
    </row>
    <row r="89" spans="1:7" ht="12.75" customHeight="1">
      <c r="A89" s="83">
        <v>88</v>
      </c>
      <c r="B89" s="84">
        <v>204</v>
      </c>
      <c r="C89" s="85">
        <v>102</v>
      </c>
      <c r="D89" s="85">
        <v>68</v>
      </c>
      <c r="E89" s="86">
        <v>13.600000000000001</v>
      </c>
      <c r="F89" s="81"/>
      <c r="G89" s="82"/>
    </row>
    <row r="90" spans="1:7" ht="12.75" customHeight="1">
      <c r="A90" s="83">
        <v>89</v>
      </c>
      <c r="B90" s="84">
        <v>201</v>
      </c>
      <c r="C90" s="85">
        <v>100.5</v>
      </c>
      <c r="D90" s="85">
        <v>67</v>
      </c>
      <c r="E90" s="86">
        <v>13.4</v>
      </c>
      <c r="F90" s="81"/>
      <c r="G90" s="82"/>
    </row>
    <row r="91" spans="1:7" ht="12.75" customHeight="1">
      <c r="A91" s="83">
        <v>90</v>
      </c>
      <c r="B91" s="84">
        <v>198</v>
      </c>
      <c r="C91" s="85">
        <v>99</v>
      </c>
      <c r="D91" s="85">
        <v>66</v>
      </c>
      <c r="E91" s="86">
        <v>13.200000000000001</v>
      </c>
      <c r="F91" s="81"/>
      <c r="G91" s="82"/>
    </row>
    <row r="92" spans="1:7" ht="12.75" customHeight="1">
      <c r="A92" s="83">
        <v>91</v>
      </c>
      <c r="B92" s="84">
        <v>195</v>
      </c>
      <c r="C92" s="85">
        <v>97.5</v>
      </c>
      <c r="D92" s="85">
        <v>65</v>
      </c>
      <c r="E92" s="86">
        <v>13</v>
      </c>
      <c r="F92" s="81"/>
      <c r="G92" s="82"/>
    </row>
    <row r="93" spans="1:7" ht="12.75" customHeight="1">
      <c r="A93" s="83">
        <v>92</v>
      </c>
      <c r="B93" s="84">
        <v>192</v>
      </c>
      <c r="C93" s="85">
        <v>96</v>
      </c>
      <c r="D93" s="85">
        <v>64</v>
      </c>
      <c r="E93" s="86">
        <v>12.8</v>
      </c>
      <c r="F93" s="81"/>
      <c r="G93" s="82"/>
    </row>
    <row r="94" spans="1:7" ht="12.75" customHeight="1">
      <c r="A94" s="83">
        <v>93</v>
      </c>
      <c r="B94" s="84">
        <v>189</v>
      </c>
      <c r="C94" s="85">
        <v>94.5</v>
      </c>
      <c r="D94" s="85">
        <v>63</v>
      </c>
      <c r="E94" s="86">
        <v>12.600000000000001</v>
      </c>
      <c r="F94" s="81"/>
      <c r="G94" s="82"/>
    </row>
    <row r="95" spans="1:7" ht="12.75" customHeight="1">
      <c r="A95" s="83">
        <v>94</v>
      </c>
      <c r="B95" s="84">
        <v>186</v>
      </c>
      <c r="C95" s="85">
        <v>93</v>
      </c>
      <c r="D95" s="85">
        <v>62</v>
      </c>
      <c r="E95" s="86">
        <v>12.4</v>
      </c>
      <c r="F95" s="81"/>
      <c r="G95" s="82"/>
    </row>
    <row r="96" spans="1:7" ht="12.75" customHeight="1">
      <c r="A96" s="83">
        <v>95</v>
      </c>
      <c r="B96" s="84">
        <v>183</v>
      </c>
      <c r="C96" s="85">
        <v>91.5</v>
      </c>
      <c r="D96" s="85">
        <v>61</v>
      </c>
      <c r="E96" s="86">
        <v>12.200000000000001</v>
      </c>
      <c r="F96" s="81"/>
      <c r="G96" s="82"/>
    </row>
    <row r="97" spans="1:7" ht="12.75" customHeight="1">
      <c r="A97" s="83">
        <v>96</v>
      </c>
      <c r="B97" s="84">
        <v>180</v>
      </c>
      <c r="C97" s="85">
        <v>90</v>
      </c>
      <c r="D97" s="85">
        <v>60</v>
      </c>
      <c r="E97" s="86">
        <v>12</v>
      </c>
      <c r="F97" s="81"/>
      <c r="G97" s="82"/>
    </row>
    <row r="98" spans="1:7" ht="12.75" customHeight="1">
      <c r="A98" s="83">
        <v>97</v>
      </c>
      <c r="B98" s="84">
        <v>177</v>
      </c>
      <c r="C98" s="85">
        <v>88.5</v>
      </c>
      <c r="D98" s="85">
        <v>59</v>
      </c>
      <c r="E98" s="86">
        <v>11.8</v>
      </c>
      <c r="F98" s="81"/>
      <c r="G98" s="82"/>
    </row>
    <row r="99" spans="1:7" ht="12.75" customHeight="1">
      <c r="A99" s="83">
        <v>98</v>
      </c>
      <c r="B99" s="84">
        <v>174</v>
      </c>
      <c r="C99" s="85">
        <v>87</v>
      </c>
      <c r="D99" s="85">
        <v>58</v>
      </c>
      <c r="E99" s="86">
        <v>11.600000000000001</v>
      </c>
      <c r="F99" s="81"/>
      <c r="G99" s="82"/>
    </row>
    <row r="100" spans="1:7" ht="12.75" customHeight="1">
      <c r="A100" s="83">
        <v>99</v>
      </c>
      <c r="B100" s="84">
        <v>171</v>
      </c>
      <c r="C100" s="85">
        <v>85.5</v>
      </c>
      <c r="D100" s="85">
        <v>57</v>
      </c>
      <c r="E100" s="86">
        <v>11.4</v>
      </c>
      <c r="F100" s="81"/>
      <c r="G100" s="82"/>
    </row>
    <row r="101" spans="1:7" ht="12.75" customHeight="1">
      <c r="A101" s="83">
        <v>100</v>
      </c>
      <c r="B101" s="84">
        <v>168</v>
      </c>
      <c r="C101" s="85">
        <v>84</v>
      </c>
      <c r="D101" s="85">
        <v>56</v>
      </c>
      <c r="E101" s="86">
        <v>11.200000000000001</v>
      </c>
      <c r="F101" s="81"/>
      <c r="G101" s="82"/>
    </row>
    <row r="102" spans="1:7" ht="12.75" customHeight="1">
      <c r="A102" s="83">
        <v>101</v>
      </c>
      <c r="B102" s="84">
        <v>165</v>
      </c>
      <c r="C102" s="85">
        <v>82.5</v>
      </c>
      <c r="D102" s="85">
        <v>55</v>
      </c>
      <c r="E102" s="86">
        <v>11</v>
      </c>
      <c r="F102" s="81"/>
      <c r="G102" s="82"/>
    </row>
    <row r="103" spans="1:7" ht="12.75" customHeight="1">
      <c r="A103" s="83">
        <v>102</v>
      </c>
      <c r="B103" s="84">
        <v>162</v>
      </c>
      <c r="C103" s="85">
        <v>81</v>
      </c>
      <c r="D103" s="85">
        <v>54</v>
      </c>
      <c r="E103" s="86">
        <v>10.8</v>
      </c>
      <c r="F103" s="81"/>
      <c r="G103" s="82"/>
    </row>
    <row r="104" spans="1:7" ht="12.75" customHeight="1">
      <c r="A104" s="83">
        <v>103</v>
      </c>
      <c r="B104" s="84">
        <v>159</v>
      </c>
      <c r="C104" s="85">
        <v>79.5</v>
      </c>
      <c r="D104" s="85">
        <v>53</v>
      </c>
      <c r="E104" s="86">
        <v>10.600000000000001</v>
      </c>
      <c r="F104" s="81"/>
      <c r="G104" s="82"/>
    </row>
    <row r="105" spans="1:7" ht="12.75" customHeight="1">
      <c r="A105" s="83">
        <v>104</v>
      </c>
      <c r="B105" s="84">
        <v>156</v>
      </c>
      <c r="C105" s="85">
        <v>78</v>
      </c>
      <c r="D105" s="85">
        <v>52</v>
      </c>
      <c r="E105" s="86">
        <v>10.4</v>
      </c>
      <c r="F105" s="81"/>
      <c r="G105" s="82"/>
    </row>
    <row r="106" spans="1:7" ht="12.75" customHeight="1">
      <c r="A106" s="83">
        <v>105</v>
      </c>
      <c r="B106" s="84">
        <v>153</v>
      </c>
      <c r="C106" s="85">
        <v>76.5</v>
      </c>
      <c r="D106" s="85">
        <v>51</v>
      </c>
      <c r="E106" s="86">
        <v>10.200000000000001</v>
      </c>
      <c r="F106" s="81"/>
      <c r="G106" s="82"/>
    </row>
    <row r="107" spans="1:7" ht="12.75" customHeight="1">
      <c r="A107" s="83">
        <v>106</v>
      </c>
      <c r="B107" s="84">
        <v>150</v>
      </c>
      <c r="C107" s="85">
        <v>75</v>
      </c>
      <c r="D107" s="85">
        <v>50</v>
      </c>
      <c r="E107" s="86">
        <v>10</v>
      </c>
      <c r="F107" s="81"/>
      <c r="G107" s="82"/>
    </row>
    <row r="108" spans="1:7" ht="12.75" customHeight="1">
      <c r="A108" s="83">
        <v>107</v>
      </c>
      <c r="B108" s="84">
        <v>147</v>
      </c>
      <c r="C108" s="85">
        <v>73.5</v>
      </c>
      <c r="D108" s="85">
        <v>49</v>
      </c>
      <c r="E108" s="86">
        <v>9.8</v>
      </c>
      <c r="F108" s="81"/>
      <c r="G108" s="82"/>
    </row>
    <row r="109" spans="1:7" ht="12.75" customHeight="1">
      <c r="A109" s="83">
        <v>108</v>
      </c>
      <c r="B109" s="84">
        <v>144</v>
      </c>
      <c r="C109" s="85">
        <v>72</v>
      </c>
      <c r="D109" s="85">
        <v>48</v>
      </c>
      <c r="E109" s="86">
        <v>9.600000000000001</v>
      </c>
      <c r="F109" s="81"/>
      <c r="G109" s="82"/>
    </row>
    <row r="110" spans="1:7" ht="12.75" customHeight="1">
      <c r="A110" s="83">
        <v>109</v>
      </c>
      <c r="B110" s="84">
        <v>141</v>
      </c>
      <c r="C110" s="85">
        <v>70.5</v>
      </c>
      <c r="D110" s="85">
        <v>47</v>
      </c>
      <c r="E110" s="86">
        <v>9.4</v>
      </c>
      <c r="F110" s="81"/>
      <c r="G110" s="82"/>
    </row>
    <row r="111" spans="1:7" ht="12.75" customHeight="1">
      <c r="A111" s="83">
        <v>110</v>
      </c>
      <c r="B111" s="84">
        <v>138</v>
      </c>
      <c r="C111" s="85">
        <v>69</v>
      </c>
      <c r="D111" s="85">
        <v>46</v>
      </c>
      <c r="E111" s="86">
        <v>9.200000000000001</v>
      </c>
      <c r="F111" s="81"/>
      <c r="G111" s="82"/>
    </row>
    <row r="112" spans="1:7" ht="12.75" customHeight="1">
      <c r="A112" s="83">
        <v>111</v>
      </c>
      <c r="B112" s="84">
        <v>135</v>
      </c>
      <c r="C112" s="85">
        <v>67.5</v>
      </c>
      <c r="D112" s="85">
        <v>45</v>
      </c>
      <c r="E112" s="86">
        <v>9</v>
      </c>
      <c r="F112" s="81"/>
      <c r="G112" s="82"/>
    </row>
    <row r="113" spans="1:7" ht="12.75" customHeight="1">
      <c r="A113" s="83">
        <v>112</v>
      </c>
      <c r="B113" s="84">
        <v>132</v>
      </c>
      <c r="C113" s="85">
        <v>66</v>
      </c>
      <c r="D113" s="85">
        <v>44</v>
      </c>
      <c r="E113" s="86">
        <v>8.8</v>
      </c>
      <c r="F113" s="81"/>
      <c r="G113" s="82"/>
    </row>
    <row r="114" spans="1:7" ht="12.75" customHeight="1">
      <c r="A114" s="83">
        <v>113</v>
      </c>
      <c r="B114" s="84">
        <v>129</v>
      </c>
      <c r="C114" s="85">
        <v>64.5</v>
      </c>
      <c r="D114" s="85">
        <v>43</v>
      </c>
      <c r="E114" s="86">
        <v>8.6</v>
      </c>
      <c r="F114" s="81"/>
      <c r="G114" s="82"/>
    </row>
    <row r="115" spans="1:7" ht="12.75" customHeight="1">
      <c r="A115" s="83">
        <v>114</v>
      </c>
      <c r="B115" s="84">
        <v>126</v>
      </c>
      <c r="C115" s="85">
        <v>63</v>
      </c>
      <c r="D115" s="85">
        <v>42</v>
      </c>
      <c r="E115" s="86">
        <v>8.4</v>
      </c>
      <c r="F115" s="81"/>
      <c r="G115" s="82"/>
    </row>
    <row r="116" spans="1:7" ht="12.75" customHeight="1">
      <c r="A116" s="83">
        <v>115</v>
      </c>
      <c r="B116" s="84">
        <v>123</v>
      </c>
      <c r="C116" s="85">
        <v>61.5</v>
      </c>
      <c r="D116" s="85">
        <v>41</v>
      </c>
      <c r="E116" s="86">
        <v>8.200000000000001</v>
      </c>
      <c r="F116" s="81"/>
      <c r="G116" s="82"/>
    </row>
    <row r="117" spans="1:7" ht="12.75" customHeight="1">
      <c r="A117" s="83">
        <v>116</v>
      </c>
      <c r="B117" s="84">
        <v>120</v>
      </c>
      <c r="C117" s="85">
        <v>60</v>
      </c>
      <c r="D117" s="85">
        <v>40</v>
      </c>
      <c r="E117" s="86">
        <v>8</v>
      </c>
      <c r="F117" s="81"/>
      <c r="G117" s="82"/>
    </row>
    <row r="118" spans="1:7" ht="12.75" customHeight="1">
      <c r="A118" s="83">
        <v>117</v>
      </c>
      <c r="B118" s="84">
        <v>117</v>
      </c>
      <c r="C118" s="85">
        <v>58.5</v>
      </c>
      <c r="D118" s="85">
        <v>39</v>
      </c>
      <c r="E118" s="86">
        <v>7.800000000000001</v>
      </c>
      <c r="F118" s="81"/>
      <c r="G118" s="82"/>
    </row>
    <row r="119" spans="1:7" ht="12.75" customHeight="1">
      <c r="A119" s="83">
        <v>118</v>
      </c>
      <c r="B119" s="84">
        <v>114</v>
      </c>
      <c r="C119" s="85">
        <v>57</v>
      </c>
      <c r="D119" s="85">
        <v>38</v>
      </c>
      <c r="E119" s="86">
        <v>7.6000000000000005</v>
      </c>
      <c r="F119" s="81"/>
      <c r="G119" s="82"/>
    </row>
    <row r="120" spans="1:7" ht="12.75" customHeight="1">
      <c r="A120" s="83">
        <v>119</v>
      </c>
      <c r="B120" s="84">
        <v>111</v>
      </c>
      <c r="C120" s="85">
        <v>55.5</v>
      </c>
      <c r="D120" s="85">
        <v>37</v>
      </c>
      <c r="E120" s="86">
        <v>7.4</v>
      </c>
      <c r="F120" s="81"/>
      <c r="G120" s="82"/>
    </row>
    <row r="121" spans="1:7" ht="12.75" customHeight="1">
      <c r="A121" s="83">
        <v>120</v>
      </c>
      <c r="B121" s="84">
        <v>108</v>
      </c>
      <c r="C121" s="85">
        <v>54</v>
      </c>
      <c r="D121" s="85">
        <v>36</v>
      </c>
      <c r="E121" s="86">
        <v>7.2</v>
      </c>
      <c r="F121" s="81"/>
      <c r="G121" s="82"/>
    </row>
    <row r="122" spans="1:7" ht="12.75" customHeight="1">
      <c r="A122" s="83">
        <v>121</v>
      </c>
      <c r="B122" s="84">
        <v>105</v>
      </c>
      <c r="C122" s="85">
        <v>52.5</v>
      </c>
      <c r="D122" s="85">
        <v>35</v>
      </c>
      <c r="E122" s="86">
        <v>7</v>
      </c>
      <c r="F122" s="81"/>
      <c r="G122" s="82"/>
    </row>
    <row r="123" spans="1:7" ht="12.75" customHeight="1">
      <c r="A123" s="83">
        <v>122</v>
      </c>
      <c r="B123" s="84">
        <v>102</v>
      </c>
      <c r="C123" s="85">
        <v>51</v>
      </c>
      <c r="D123" s="85">
        <v>34</v>
      </c>
      <c r="E123" s="86">
        <v>6.800000000000001</v>
      </c>
      <c r="F123" s="81"/>
      <c r="G123" s="82"/>
    </row>
    <row r="124" spans="1:7" ht="12.75" customHeight="1">
      <c r="A124" s="83">
        <v>123</v>
      </c>
      <c r="B124" s="84">
        <v>99</v>
      </c>
      <c r="C124" s="85">
        <v>49.5</v>
      </c>
      <c r="D124" s="85">
        <v>33</v>
      </c>
      <c r="E124" s="86">
        <v>6.6000000000000005</v>
      </c>
      <c r="F124" s="81"/>
      <c r="G124" s="82"/>
    </row>
    <row r="125" spans="1:7" ht="12.75" customHeight="1">
      <c r="A125" s="83">
        <v>124</v>
      </c>
      <c r="B125" s="84">
        <v>96</v>
      </c>
      <c r="C125" s="85">
        <v>48</v>
      </c>
      <c r="D125" s="85">
        <v>32</v>
      </c>
      <c r="E125" s="86">
        <v>6.4</v>
      </c>
      <c r="F125" s="81"/>
      <c r="G125" s="82"/>
    </row>
    <row r="126" spans="1:7" ht="12.75" customHeight="1">
      <c r="A126" s="83">
        <v>125</v>
      </c>
      <c r="B126" s="84">
        <v>93</v>
      </c>
      <c r="C126" s="85">
        <v>46.5</v>
      </c>
      <c r="D126" s="85">
        <v>31</v>
      </c>
      <c r="E126" s="86">
        <v>6.2</v>
      </c>
      <c r="F126" s="81"/>
      <c r="G126" s="82"/>
    </row>
    <row r="127" spans="1:7" ht="12.75" customHeight="1">
      <c r="A127" s="83">
        <v>126</v>
      </c>
      <c r="B127" s="84">
        <v>90</v>
      </c>
      <c r="C127" s="85">
        <v>45</v>
      </c>
      <c r="D127" s="85">
        <v>30</v>
      </c>
      <c r="E127" s="86">
        <v>6</v>
      </c>
      <c r="F127" s="81"/>
      <c r="G127" s="82"/>
    </row>
    <row r="128" spans="1:7" ht="12.75" customHeight="1">
      <c r="A128" s="83">
        <v>127</v>
      </c>
      <c r="B128" s="84">
        <v>87</v>
      </c>
      <c r="C128" s="85">
        <v>43.5</v>
      </c>
      <c r="D128" s="85">
        <v>29</v>
      </c>
      <c r="E128" s="86">
        <v>5.800000000000001</v>
      </c>
      <c r="F128" s="81"/>
      <c r="G128" s="82"/>
    </row>
    <row r="129" spans="1:7" ht="12.75" customHeight="1">
      <c r="A129" s="83">
        <v>128</v>
      </c>
      <c r="B129" s="84">
        <v>84</v>
      </c>
      <c r="C129" s="85">
        <v>42</v>
      </c>
      <c r="D129" s="85">
        <v>28</v>
      </c>
      <c r="E129" s="86">
        <v>5.6000000000000005</v>
      </c>
      <c r="F129" s="81"/>
      <c r="G129" s="82"/>
    </row>
    <row r="130" spans="1:7" ht="12.75" customHeight="1">
      <c r="A130" s="83">
        <v>129</v>
      </c>
      <c r="B130" s="84">
        <v>81</v>
      </c>
      <c r="C130" s="85">
        <v>40.5</v>
      </c>
      <c r="D130" s="85">
        <v>27</v>
      </c>
      <c r="E130" s="86">
        <v>5.4</v>
      </c>
      <c r="F130" s="81"/>
      <c r="G130" s="82"/>
    </row>
    <row r="131" spans="1:7" ht="12.75" customHeight="1">
      <c r="A131" s="83">
        <v>130</v>
      </c>
      <c r="B131" s="84">
        <v>78</v>
      </c>
      <c r="C131" s="85">
        <v>39</v>
      </c>
      <c r="D131" s="85">
        <v>26</v>
      </c>
      <c r="E131" s="86">
        <v>5.2</v>
      </c>
      <c r="F131" s="81"/>
      <c r="G131" s="82"/>
    </row>
    <row r="132" spans="1:7" ht="12.75" customHeight="1">
      <c r="A132" s="83">
        <v>131</v>
      </c>
      <c r="B132" s="84">
        <v>75</v>
      </c>
      <c r="C132" s="85">
        <v>37.5</v>
      </c>
      <c r="D132" s="85">
        <v>25</v>
      </c>
      <c r="E132" s="86">
        <v>5</v>
      </c>
      <c r="F132" s="81"/>
      <c r="G132" s="82"/>
    </row>
    <row r="133" spans="1:7" ht="12.75" customHeight="1">
      <c r="A133" s="83">
        <v>132</v>
      </c>
      <c r="B133" s="84">
        <v>72</v>
      </c>
      <c r="C133" s="85">
        <v>36</v>
      </c>
      <c r="D133" s="85">
        <v>24</v>
      </c>
      <c r="E133" s="86">
        <v>4.800000000000001</v>
      </c>
      <c r="F133" s="81"/>
      <c r="G133" s="82"/>
    </row>
    <row r="134" spans="1:7" ht="12.75" customHeight="1">
      <c r="A134" s="83">
        <v>133</v>
      </c>
      <c r="B134" s="84">
        <v>69</v>
      </c>
      <c r="C134" s="85">
        <v>34.5</v>
      </c>
      <c r="D134" s="85">
        <v>23</v>
      </c>
      <c r="E134" s="86">
        <v>4.6000000000000005</v>
      </c>
      <c r="F134" s="81"/>
      <c r="G134" s="82"/>
    </row>
    <row r="135" spans="1:7" ht="12.75" customHeight="1">
      <c r="A135" s="83">
        <v>134</v>
      </c>
      <c r="B135" s="84">
        <v>66</v>
      </c>
      <c r="C135" s="85">
        <v>33</v>
      </c>
      <c r="D135" s="85">
        <v>22</v>
      </c>
      <c r="E135" s="86">
        <v>4.4</v>
      </c>
      <c r="F135" s="81"/>
      <c r="G135" s="82"/>
    </row>
    <row r="136" spans="1:7" ht="12.75" customHeight="1">
      <c r="A136" s="83">
        <v>135</v>
      </c>
      <c r="B136" s="84">
        <v>63</v>
      </c>
      <c r="C136" s="85">
        <v>31.5</v>
      </c>
      <c r="D136" s="85">
        <v>21</v>
      </c>
      <c r="E136" s="86">
        <v>4.2</v>
      </c>
      <c r="F136" s="81"/>
      <c r="G136" s="82"/>
    </row>
    <row r="137" spans="1:7" ht="12.75" customHeight="1">
      <c r="A137" s="83">
        <v>136</v>
      </c>
      <c r="B137" s="84">
        <v>60</v>
      </c>
      <c r="C137" s="85">
        <v>30</v>
      </c>
      <c r="D137" s="85">
        <v>20</v>
      </c>
      <c r="E137" s="86">
        <v>4</v>
      </c>
      <c r="F137" s="81"/>
      <c r="G137" s="82"/>
    </row>
    <row r="138" spans="1:7" ht="12.75" customHeight="1">
      <c r="A138" s="83">
        <v>137</v>
      </c>
      <c r="B138" s="84">
        <v>57</v>
      </c>
      <c r="C138" s="85">
        <v>28.5</v>
      </c>
      <c r="D138" s="85">
        <v>19</v>
      </c>
      <c r="E138" s="86">
        <v>3.8000000000000003</v>
      </c>
      <c r="F138" s="81"/>
      <c r="G138" s="82"/>
    </row>
    <row r="139" spans="1:7" ht="12.75" customHeight="1">
      <c r="A139" s="83">
        <v>138</v>
      </c>
      <c r="B139" s="84">
        <v>54</v>
      </c>
      <c r="C139" s="85">
        <v>27</v>
      </c>
      <c r="D139" s="85">
        <v>18</v>
      </c>
      <c r="E139" s="86">
        <v>3.6</v>
      </c>
      <c r="F139" s="81"/>
      <c r="G139" s="82"/>
    </row>
    <row r="140" spans="1:7" ht="12.75" customHeight="1">
      <c r="A140" s="83">
        <v>139</v>
      </c>
      <c r="B140" s="84">
        <v>51</v>
      </c>
      <c r="C140" s="85">
        <v>25.5</v>
      </c>
      <c r="D140" s="85">
        <v>17</v>
      </c>
      <c r="E140" s="86">
        <v>3.4000000000000004</v>
      </c>
      <c r="F140" s="81"/>
      <c r="G140" s="82"/>
    </row>
    <row r="141" spans="1:7" ht="12.75" customHeight="1">
      <c r="A141" s="83">
        <v>140</v>
      </c>
      <c r="B141" s="84">
        <v>48</v>
      </c>
      <c r="C141" s="85">
        <v>24</v>
      </c>
      <c r="D141" s="85">
        <v>16</v>
      </c>
      <c r="E141" s="86">
        <v>3.2</v>
      </c>
      <c r="F141" s="81"/>
      <c r="G141" s="82"/>
    </row>
    <row r="142" spans="1:7" ht="12.75" customHeight="1">
      <c r="A142" s="83">
        <v>141</v>
      </c>
      <c r="B142" s="84">
        <v>45</v>
      </c>
      <c r="C142" s="85">
        <v>22.5</v>
      </c>
      <c r="D142" s="85">
        <v>15</v>
      </c>
      <c r="E142" s="86">
        <v>3</v>
      </c>
      <c r="F142" s="81"/>
      <c r="G142" s="82"/>
    </row>
    <row r="143" spans="1:7" ht="12.75" customHeight="1">
      <c r="A143" s="83">
        <v>142</v>
      </c>
      <c r="B143" s="84">
        <v>42</v>
      </c>
      <c r="C143" s="85">
        <v>21</v>
      </c>
      <c r="D143" s="85">
        <v>14</v>
      </c>
      <c r="E143" s="86">
        <v>2.8000000000000003</v>
      </c>
      <c r="F143" s="81"/>
      <c r="G143" s="82"/>
    </row>
    <row r="144" spans="1:7" ht="12.75" customHeight="1">
      <c r="A144" s="83">
        <v>143</v>
      </c>
      <c r="B144" s="84">
        <v>39</v>
      </c>
      <c r="C144" s="85">
        <v>19.5</v>
      </c>
      <c r="D144" s="85">
        <v>13</v>
      </c>
      <c r="E144" s="86">
        <v>2.6</v>
      </c>
      <c r="F144" s="81"/>
      <c r="G144" s="82"/>
    </row>
    <row r="145" spans="1:7" ht="12.75" customHeight="1">
      <c r="A145" s="83">
        <v>144</v>
      </c>
      <c r="B145" s="84">
        <v>36</v>
      </c>
      <c r="C145" s="85">
        <v>18</v>
      </c>
      <c r="D145" s="85">
        <v>12</v>
      </c>
      <c r="E145" s="86">
        <v>2.4000000000000004</v>
      </c>
      <c r="F145" s="81"/>
      <c r="G145" s="82"/>
    </row>
    <row r="146" spans="1:7" ht="12.75" customHeight="1">
      <c r="A146" s="83">
        <v>145</v>
      </c>
      <c r="B146" s="84">
        <v>33</v>
      </c>
      <c r="C146" s="85">
        <v>16.5</v>
      </c>
      <c r="D146" s="85">
        <v>11</v>
      </c>
      <c r="E146" s="86">
        <v>2.2</v>
      </c>
      <c r="F146" s="81"/>
      <c r="G146" s="82"/>
    </row>
    <row r="147" spans="1:7" ht="12.75" customHeight="1">
      <c r="A147" s="83">
        <v>146</v>
      </c>
      <c r="B147" s="84">
        <v>30</v>
      </c>
      <c r="C147" s="85">
        <v>15</v>
      </c>
      <c r="D147" s="85">
        <v>10</v>
      </c>
      <c r="E147" s="86">
        <v>2</v>
      </c>
      <c r="F147" s="81"/>
      <c r="G147" s="82"/>
    </row>
    <row r="148" spans="1:7" ht="12.75" customHeight="1">
      <c r="A148" s="83">
        <v>147</v>
      </c>
      <c r="B148" s="84">
        <v>27</v>
      </c>
      <c r="C148" s="85">
        <v>13.5</v>
      </c>
      <c r="D148" s="85">
        <v>9</v>
      </c>
      <c r="E148" s="86">
        <v>1.8</v>
      </c>
      <c r="F148" s="81"/>
      <c r="G148" s="82"/>
    </row>
    <row r="149" spans="1:7" ht="12.75" customHeight="1">
      <c r="A149" s="83">
        <v>148</v>
      </c>
      <c r="B149" s="84">
        <v>24</v>
      </c>
      <c r="C149" s="85">
        <v>12</v>
      </c>
      <c r="D149" s="85">
        <v>8</v>
      </c>
      <c r="E149" s="86">
        <v>1.6</v>
      </c>
      <c r="F149" s="81"/>
      <c r="G149" s="82"/>
    </row>
    <row r="150" spans="1:7" ht="12.75" customHeight="1">
      <c r="A150" s="83">
        <v>149</v>
      </c>
      <c r="B150" s="84">
        <v>21</v>
      </c>
      <c r="C150" s="85">
        <v>10.5</v>
      </c>
      <c r="D150" s="85">
        <v>7</v>
      </c>
      <c r="E150" s="86">
        <v>1.4000000000000001</v>
      </c>
      <c r="F150" s="81"/>
      <c r="G150" s="82"/>
    </row>
    <row r="151" spans="1:7" ht="12.75" customHeight="1">
      <c r="A151" s="83">
        <v>150</v>
      </c>
      <c r="B151" s="84">
        <v>18</v>
      </c>
      <c r="C151" s="85">
        <v>9</v>
      </c>
      <c r="D151" s="85">
        <v>6</v>
      </c>
      <c r="E151" s="86">
        <v>1.2000000000000002</v>
      </c>
      <c r="F151" s="81"/>
      <c r="G151" s="82"/>
    </row>
    <row r="152" spans="1:7" ht="12.75" customHeight="1">
      <c r="A152" s="83">
        <v>151</v>
      </c>
      <c r="B152" s="84">
        <v>18</v>
      </c>
      <c r="C152" s="85">
        <v>9</v>
      </c>
      <c r="D152" s="85">
        <v>6</v>
      </c>
      <c r="E152" s="86">
        <v>1.2000000000000002</v>
      </c>
      <c r="F152" s="81"/>
      <c r="G152" s="82"/>
    </row>
    <row r="153" spans="1:7" ht="12.75" customHeight="1">
      <c r="A153" s="83">
        <v>152</v>
      </c>
      <c r="B153" s="84">
        <v>18</v>
      </c>
      <c r="C153" s="85">
        <v>9</v>
      </c>
      <c r="D153" s="85">
        <v>6</v>
      </c>
      <c r="E153" s="86">
        <v>1.2000000000000002</v>
      </c>
      <c r="F153" s="81"/>
      <c r="G153" s="82"/>
    </row>
    <row r="154" spans="1:7" ht="12.75" customHeight="1">
      <c r="A154" s="83">
        <v>153</v>
      </c>
      <c r="B154" s="84">
        <v>18</v>
      </c>
      <c r="C154" s="85">
        <v>9</v>
      </c>
      <c r="D154" s="85">
        <v>6</v>
      </c>
      <c r="E154" s="86">
        <v>1.2000000000000002</v>
      </c>
      <c r="F154" s="81"/>
      <c r="G154" s="82"/>
    </row>
    <row r="155" spans="1:7" ht="12.75" customHeight="1">
      <c r="A155" s="83">
        <v>154</v>
      </c>
      <c r="B155" s="84">
        <v>18</v>
      </c>
      <c r="C155" s="85">
        <v>9</v>
      </c>
      <c r="D155" s="85">
        <v>6</v>
      </c>
      <c r="E155" s="86">
        <v>1.2000000000000002</v>
      </c>
      <c r="F155" s="81"/>
      <c r="G155" s="82"/>
    </row>
    <row r="156" spans="1:7" ht="12.75" customHeight="1">
      <c r="A156" s="83">
        <v>155</v>
      </c>
      <c r="B156" s="84">
        <v>18</v>
      </c>
      <c r="C156" s="85">
        <v>9</v>
      </c>
      <c r="D156" s="85">
        <v>6</v>
      </c>
      <c r="E156" s="86">
        <v>1.2000000000000002</v>
      </c>
      <c r="F156" s="81"/>
      <c r="G156" s="82"/>
    </row>
    <row r="157" spans="1:7" ht="12.75" customHeight="1">
      <c r="A157" s="83">
        <v>156</v>
      </c>
      <c r="B157" s="84">
        <v>18</v>
      </c>
      <c r="C157" s="85">
        <v>9</v>
      </c>
      <c r="D157" s="85">
        <v>6</v>
      </c>
      <c r="E157" s="86">
        <v>1.2000000000000002</v>
      </c>
      <c r="F157" s="81"/>
      <c r="G157" s="82"/>
    </row>
    <row r="158" spans="1:7" ht="12.75" customHeight="1">
      <c r="A158" s="83">
        <v>157</v>
      </c>
      <c r="B158" s="84">
        <v>18</v>
      </c>
      <c r="C158" s="85">
        <v>9</v>
      </c>
      <c r="D158" s="85">
        <v>6</v>
      </c>
      <c r="E158" s="86">
        <v>1.2000000000000002</v>
      </c>
      <c r="F158" s="81"/>
      <c r="G158" s="82"/>
    </row>
    <row r="159" spans="1:7" ht="12.75" customHeight="1">
      <c r="A159" s="83">
        <v>158</v>
      </c>
      <c r="B159" s="84">
        <v>18</v>
      </c>
      <c r="C159" s="85">
        <v>9</v>
      </c>
      <c r="D159" s="85">
        <v>6</v>
      </c>
      <c r="E159" s="86">
        <v>1.2000000000000002</v>
      </c>
      <c r="F159" s="81"/>
      <c r="G159" s="82"/>
    </row>
    <row r="160" spans="1:7" ht="12.75" customHeight="1">
      <c r="A160" s="83">
        <v>159</v>
      </c>
      <c r="B160" s="84">
        <v>18</v>
      </c>
      <c r="C160" s="85">
        <v>9</v>
      </c>
      <c r="D160" s="85">
        <v>6</v>
      </c>
      <c r="E160" s="86">
        <v>1.2000000000000002</v>
      </c>
      <c r="F160" s="81"/>
      <c r="G160" s="82"/>
    </row>
    <row r="161" spans="1:7" ht="12.75" customHeight="1">
      <c r="A161" s="83">
        <v>160</v>
      </c>
      <c r="B161" s="84">
        <v>18</v>
      </c>
      <c r="C161" s="85">
        <v>9</v>
      </c>
      <c r="D161" s="85">
        <v>6</v>
      </c>
      <c r="E161" s="86">
        <v>1.2000000000000002</v>
      </c>
      <c r="F161" s="81"/>
      <c r="G161" s="82"/>
    </row>
    <row r="162" spans="1:7" ht="12.75" customHeight="1">
      <c r="A162" s="83">
        <v>161</v>
      </c>
      <c r="B162" s="84">
        <v>18</v>
      </c>
      <c r="C162" s="85">
        <v>9</v>
      </c>
      <c r="D162" s="85">
        <v>6</v>
      </c>
      <c r="E162" s="86">
        <v>1.2000000000000002</v>
      </c>
      <c r="F162" s="81"/>
      <c r="G162" s="82"/>
    </row>
    <row r="163" spans="1:7" ht="12.75" customHeight="1">
      <c r="A163" s="83">
        <v>162</v>
      </c>
      <c r="B163" s="84">
        <v>18</v>
      </c>
      <c r="C163" s="85">
        <v>9</v>
      </c>
      <c r="D163" s="85">
        <v>6</v>
      </c>
      <c r="E163" s="86">
        <v>1.2000000000000002</v>
      </c>
      <c r="F163" s="81"/>
      <c r="G163" s="82"/>
    </row>
    <row r="164" spans="1:7" ht="12.75" customHeight="1">
      <c r="A164" s="83">
        <v>163</v>
      </c>
      <c r="B164" s="84">
        <v>18</v>
      </c>
      <c r="C164" s="85">
        <v>9</v>
      </c>
      <c r="D164" s="85">
        <v>6</v>
      </c>
      <c r="E164" s="86">
        <v>1.2000000000000002</v>
      </c>
      <c r="F164" s="81"/>
      <c r="G164" s="82"/>
    </row>
    <row r="165" spans="1:7" ht="12.75" customHeight="1">
      <c r="A165" s="83">
        <v>164</v>
      </c>
      <c r="B165" s="84">
        <v>18</v>
      </c>
      <c r="C165" s="85">
        <v>9</v>
      </c>
      <c r="D165" s="85">
        <v>6</v>
      </c>
      <c r="E165" s="86">
        <v>1.2000000000000002</v>
      </c>
      <c r="F165" s="81"/>
      <c r="G165" s="82"/>
    </row>
    <row r="166" spans="1:7" ht="12.75" customHeight="1">
      <c r="A166" s="83">
        <v>165</v>
      </c>
      <c r="B166" s="84">
        <v>18</v>
      </c>
      <c r="C166" s="85">
        <v>9</v>
      </c>
      <c r="D166" s="85">
        <v>6</v>
      </c>
      <c r="E166" s="86">
        <v>1.2000000000000002</v>
      </c>
      <c r="F166" s="81"/>
      <c r="G166" s="82"/>
    </row>
    <row r="167" spans="1:7" ht="12.75" customHeight="1">
      <c r="A167" s="83">
        <v>166</v>
      </c>
      <c r="B167" s="84">
        <v>18</v>
      </c>
      <c r="C167" s="85">
        <v>9</v>
      </c>
      <c r="D167" s="85">
        <v>6</v>
      </c>
      <c r="E167" s="86">
        <v>1.2000000000000002</v>
      </c>
      <c r="F167" s="81"/>
      <c r="G167" s="82"/>
    </row>
    <row r="168" spans="1:7" ht="12.75" customHeight="1">
      <c r="A168" s="83">
        <v>167</v>
      </c>
      <c r="B168" s="84">
        <v>18</v>
      </c>
      <c r="C168" s="85">
        <v>9</v>
      </c>
      <c r="D168" s="85">
        <v>6</v>
      </c>
      <c r="E168" s="86">
        <v>1.2000000000000002</v>
      </c>
      <c r="F168" s="81"/>
      <c r="G168" s="82"/>
    </row>
    <row r="169" spans="1:7" ht="12.75" customHeight="1">
      <c r="A169" s="83">
        <v>168</v>
      </c>
      <c r="B169" s="84">
        <v>18</v>
      </c>
      <c r="C169" s="85">
        <v>9</v>
      </c>
      <c r="D169" s="85">
        <v>6</v>
      </c>
      <c r="E169" s="86">
        <v>1.2000000000000002</v>
      </c>
      <c r="F169" s="81"/>
      <c r="G169" s="82"/>
    </row>
    <row r="170" spans="1:7" ht="12.75" customHeight="1">
      <c r="A170" s="83">
        <v>169</v>
      </c>
      <c r="B170" s="84">
        <v>18</v>
      </c>
      <c r="C170" s="85">
        <v>9</v>
      </c>
      <c r="D170" s="85">
        <v>6</v>
      </c>
      <c r="E170" s="86">
        <v>1.2000000000000002</v>
      </c>
      <c r="F170" s="81"/>
      <c r="G170" s="82"/>
    </row>
    <row r="171" spans="1:7" ht="12.75" customHeight="1">
      <c r="A171" s="83">
        <v>170</v>
      </c>
      <c r="B171" s="84">
        <v>18</v>
      </c>
      <c r="C171" s="85">
        <v>9</v>
      </c>
      <c r="D171" s="85">
        <v>6</v>
      </c>
      <c r="E171" s="86">
        <v>1.2000000000000002</v>
      </c>
      <c r="F171" s="81"/>
      <c r="G171" s="82"/>
    </row>
    <row r="172" spans="1:7" ht="12.75" customHeight="1">
      <c r="A172" s="83">
        <v>171</v>
      </c>
      <c r="B172" s="84">
        <v>18</v>
      </c>
      <c r="C172" s="85">
        <v>9</v>
      </c>
      <c r="D172" s="85">
        <v>6</v>
      </c>
      <c r="E172" s="86">
        <v>1.2000000000000002</v>
      </c>
      <c r="F172" s="81"/>
      <c r="G172" s="82"/>
    </row>
    <row r="173" spans="1:7" ht="12.75" customHeight="1">
      <c r="A173" s="83">
        <v>172</v>
      </c>
      <c r="B173" s="84">
        <v>18</v>
      </c>
      <c r="C173" s="85">
        <v>9</v>
      </c>
      <c r="D173" s="85">
        <v>6</v>
      </c>
      <c r="E173" s="86">
        <v>1.2000000000000002</v>
      </c>
      <c r="F173" s="81"/>
      <c r="G173" s="82"/>
    </row>
    <row r="174" spans="1:7" ht="12.75" customHeight="1">
      <c r="A174" s="83">
        <v>173</v>
      </c>
      <c r="B174" s="84">
        <v>18</v>
      </c>
      <c r="C174" s="85">
        <v>9</v>
      </c>
      <c r="D174" s="85">
        <v>6</v>
      </c>
      <c r="E174" s="86">
        <v>1.2000000000000002</v>
      </c>
      <c r="F174" s="81"/>
      <c r="G174" s="82"/>
    </row>
    <row r="175" spans="1:7" ht="12.75" customHeight="1">
      <c r="A175" s="83">
        <v>174</v>
      </c>
      <c r="B175" s="84">
        <v>18</v>
      </c>
      <c r="C175" s="85">
        <v>9</v>
      </c>
      <c r="D175" s="85">
        <v>6</v>
      </c>
      <c r="E175" s="86">
        <v>1.2000000000000002</v>
      </c>
      <c r="F175" s="81"/>
      <c r="G175" s="82"/>
    </row>
    <row r="176" spans="1:7" ht="12.75" customHeight="1">
      <c r="A176" s="83">
        <v>175</v>
      </c>
      <c r="B176" s="84">
        <v>18</v>
      </c>
      <c r="C176" s="85">
        <v>9</v>
      </c>
      <c r="D176" s="85">
        <v>6</v>
      </c>
      <c r="E176" s="86">
        <v>1.2000000000000002</v>
      </c>
      <c r="F176" s="81"/>
      <c r="G176" s="82"/>
    </row>
    <row r="177" spans="1:7" ht="12.75" customHeight="1">
      <c r="A177" s="83">
        <v>176</v>
      </c>
      <c r="B177" s="84">
        <v>18</v>
      </c>
      <c r="C177" s="85">
        <v>9</v>
      </c>
      <c r="D177" s="85">
        <v>6</v>
      </c>
      <c r="E177" s="86">
        <v>1.2000000000000002</v>
      </c>
      <c r="F177" s="81"/>
      <c r="G177" s="82"/>
    </row>
    <row r="178" spans="1:7" ht="12.75" customHeight="1">
      <c r="A178" s="83">
        <v>177</v>
      </c>
      <c r="B178" s="84">
        <v>18</v>
      </c>
      <c r="C178" s="85">
        <v>9</v>
      </c>
      <c r="D178" s="85">
        <v>6</v>
      </c>
      <c r="E178" s="86">
        <v>1.2000000000000002</v>
      </c>
      <c r="F178" s="81"/>
      <c r="G178" s="82"/>
    </row>
    <row r="179" spans="1:7" ht="12.75" customHeight="1">
      <c r="A179" s="83">
        <v>178</v>
      </c>
      <c r="B179" s="84">
        <v>18</v>
      </c>
      <c r="C179" s="85">
        <v>9</v>
      </c>
      <c r="D179" s="85">
        <v>6</v>
      </c>
      <c r="E179" s="86">
        <v>1.2000000000000002</v>
      </c>
      <c r="F179" s="81"/>
      <c r="G179" s="82"/>
    </row>
    <row r="180" spans="1:7" ht="12.75" customHeight="1">
      <c r="A180" s="83">
        <v>179</v>
      </c>
      <c r="B180" s="84">
        <v>18</v>
      </c>
      <c r="C180" s="85">
        <v>9</v>
      </c>
      <c r="D180" s="85">
        <v>6</v>
      </c>
      <c r="E180" s="86">
        <v>1.2000000000000002</v>
      </c>
      <c r="F180" s="81"/>
      <c r="G180" s="82"/>
    </row>
    <row r="181" spans="1:7" ht="12.75" customHeight="1">
      <c r="A181" s="83">
        <v>180</v>
      </c>
      <c r="B181" s="84">
        <v>18</v>
      </c>
      <c r="C181" s="85">
        <v>9</v>
      </c>
      <c r="D181" s="85">
        <v>6</v>
      </c>
      <c r="E181" s="86">
        <v>1.2000000000000002</v>
      </c>
      <c r="F181" s="81"/>
      <c r="G181" s="82"/>
    </row>
    <row r="182" spans="1:7" ht="12.75" customHeight="1">
      <c r="A182" s="83">
        <v>181</v>
      </c>
      <c r="B182" s="84">
        <v>18</v>
      </c>
      <c r="C182" s="85">
        <v>9</v>
      </c>
      <c r="D182" s="85">
        <v>6</v>
      </c>
      <c r="E182" s="86">
        <v>1.2000000000000002</v>
      </c>
      <c r="F182" s="81"/>
      <c r="G182" s="82"/>
    </row>
    <row r="183" spans="1:7" ht="12.75" customHeight="1">
      <c r="A183" s="83">
        <v>182</v>
      </c>
      <c r="B183" s="84">
        <v>18</v>
      </c>
      <c r="C183" s="85">
        <v>9</v>
      </c>
      <c r="D183" s="85">
        <v>6</v>
      </c>
      <c r="E183" s="86">
        <v>1.2000000000000002</v>
      </c>
      <c r="F183" s="81"/>
      <c r="G183" s="82"/>
    </row>
    <row r="184" spans="1:7" ht="12.75" customHeight="1">
      <c r="A184" s="83">
        <v>183</v>
      </c>
      <c r="B184" s="84">
        <v>18</v>
      </c>
      <c r="C184" s="85">
        <v>9</v>
      </c>
      <c r="D184" s="85">
        <v>6</v>
      </c>
      <c r="E184" s="86">
        <v>1.2000000000000002</v>
      </c>
      <c r="F184" s="81"/>
      <c r="G184" s="82"/>
    </row>
    <row r="185" spans="1:7" ht="12.75" customHeight="1">
      <c r="A185" s="83">
        <v>184</v>
      </c>
      <c r="B185" s="84">
        <v>18</v>
      </c>
      <c r="C185" s="85">
        <v>9</v>
      </c>
      <c r="D185" s="85">
        <v>6</v>
      </c>
      <c r="E185" s="86">
        <v>1.2000000000000002</v>
      </c>
      <c r="F185" s="81"/>
      <c r="G185" s="82"/>
    </row>
    <row r="186" spans="1:7" ht="12.75" customHeight="1">
      <c r="A186" s="83">
        <v>185</v>
      </c>
      <c r="B186" s="84">
        <v>18</v>
      </c>
      <c r="C186" s="85">
        <v>9</v>
      </c>
      <c r="D186" s="85">
        <v>6</v>
      </c>
      <c r="E186" s="86">
        <v>1.2000000000000002</v>
      </c>
      <c r="F186" s="81"/>
      <c r="G186" s="82"/>
    </row>
    <row r="187" spans="1:7" ht="12.75" customHeight="1">
      <c r="A187" s="83">
        <v>186</v>
      </c>
      <c r="B187" s="84">
        <v>18</v>
      </c>
      <c r="C187" s="85">
        <v>9</v>
      </c>
      <c r="D187" s="85">
        <v>6</v>
      </c>
      <c r="E187" s="86">
        <v>1.2000000000000002</v>
      </c>
      <c r="F187" s="81"/>
      <c r="G187" s="82"/>
    </row>
    <row r="188" spans="1:7" ht="12.75" customHeight="1">
      <c r="A188" s="83">
        <v>187</v>
      </c>
      <c r="B188" s="84">
        <v>18</v>
      </c>
      <c r="C188" s="85">
        <v>9</v>
      </c>
      <c r="D188" s="85">
        <v>6</v>
      </c>
      <c r="E188" s="86">
        <v>1.2000000000000002</v>
      </c>
      <c r="F188" s="81"/>
      <c r="G188" s="82"/>
    </row>
    <row r="189" spans="1:7" ht="12.75" customHeight="1">
      <c r="A189" s="83">
        <v>188</v>
      </c>
      <c r="B189" s="84">
        <v>18</v>
      </c>
      <c r="C189" s="85">
        <v>9</v>
      </c>
      <c r="D189" s="85">
        <v>6</v>
      </c>
      <c r="E189" s="86">
        <v>1.2000000000000002</v>
      </c>
      <c r="F189" s="81"/>
      <c r="G189" s="82"/>
    </row>
    <row r="190" spans="1:7" ht="12.75" customHeight="1">
      <c r="A190" s="83">
        <v>189</v>
      </c>
      <c r="B190" s="84">
        <v>18</v>
      </c>
      <c r="C190" s="85">
        <v>9</v>
      </c>
      <c r="D190" s="85">
        <v>6</v>
      </c>
      <c r="E190" s="86">
        <v>1.2000000000000002</v>
      </c>
      <c r="F190" s="81"/>
      <c r="G190" s="82"/>
    </row>
    <row r="191" spans="1:7" ht="12.75" customHeight="1">
      <c r="A191" s="83">
        <v>190</v>
      </c>
      <c r="B191" s="84">
        <v>18</v>
      </c>
      <c r="C191" s="85">
        <v>9</v>
      </c>
      <c r="D191" s="85">
        <v>6</v>
      </c>
      <c r="E191" s="86">
        <v>1.2000000000000002</v>
      </c>
      <c r="F191" s="81"/>
      <c r="G191" s="82"/>
    </row>
    <row r="192" spans="1:7" ht="12.75" customHeight="1">
      <c r="A192" s="83">
        <v>191</v>
      </c>
      <c r="B192" s="84">
        <v>18</v>
      </c>
      <c r="C192" s="85">
        <v>9</v>
      </c>
      <c r="D192" s="85">
        <v>6</v>
      </c>
      <c r="E192" s="86">
        <v>1.2000000000000002</v>
      </c>
      <c r="F192" s="81"/>
      <c r="G192" s="82"/>
    </row>
    <row r="193" spans="1:7" ht="12.75" customHeight="1">
      <c r="A193" s="83">
        <v>192</v>
      </c>
      <c r="B193" s="84">
        <v>18</v>
      </c>
      <c r="C193" s="85">
        <v>9</v>
      </c>
      <c r="D193" s="85">
        <v>6</v>
      </c>
      <c r="E193" s="86">
        <v>1.2000000000000002</v>
      </c>
      <c r="F193" s="81"/>
      <c r="G193" s="82"/>
    </row>
    <row r="194" spans="1:7" ht="12.75" customHeight="1">
      <c r="A194" s="83">
        <v>193</v>
      </c>
      <c r="B194" s="84">
        <v>18</v>
      </c>
      <c r="C194" s="85">
        <v>9</v>
      </c>
      <c r="D194" s="85">
        <v>6</v>
      </c>
      <c r="E194" s="86">
        <v>1.2000000000000002</v>
      </c>
      <c r="F194" s="81"/>
      <c r="G194" s="82"/>
    </row>
    <row r="195" spans="1:7" ht="12.75" customHeight="1">
      <c r="A195" s="83">
        <v>194</v>
      </c>
      <c r="B195" s="84">
        <v>18</v>
      </c>
      <c r="C195" s="85">
        <v>9</v>
      </c>
      <c r="D195" s="85">
        <v>6</v>
      </c>
      <c r="E195" s="86">
        <v>1.2000000000000002</v>
      </c>
      <c r="F195" s="81"/>
      <c r="G195" s="82"/>
    </row>
    <row r="196" spans="1:7" ht="12.75" customHeight="1">
      <c r="A196" s="83">
        <v>195</v>
      </c>
      <c r="B196" s="84">
        <v>18</v>
      </c>
      <c r="C196" s="85">
        <v>9</v>
      </c>
      <c r="D196" s="85">
        <v>6</v>
      </c>
      <c r="E196" s="86">
        <v>1.2000000000000002</v>
      </c>
      <c r="F196" s="81"/>
      <c r="G196" s="82"/>
    </row>
    <row r="197" spans="1:7" ht="12.75" customHeight="1">
      <c r="A197" s="83">
        <v>196</v>
      </c>
      <c r="B197" s="84">
        <v>18</v>
      </c>
      <c r="C197" s="85">
        <v>9</v>
      </c>
      <c r="D197" s="85">
        <v>6</v>
      </c>
      <c r="E197" s="86">
        <v>1.2000000000000002</v>
      </c>
      <c r="F197" s="81"/>
      <c r="G197" s="82"/>
    </row>
    <row r="198" spans="1:7" ht="12.75" customHeight="1">
      <c r="A198" s="83">
        <v>197</v>
      </c>
      <c r="B198" s="84">
        <v>18</v>
      </c>
      <c r="C198" s="85">
        <v>9</v>
      </c>
      <c r="D198" s="85">
        <v>6</v>
      </c>
      <c r="E198" s="86">
        <v>1.2000000000000002</v>
      </c>
      <c r="F198" s="81"/>
      <c r="G198" s="82"/>
    </row>
    <row r="199" spans="1:7" ht="12.75" customHeight="1">
      <c r="A199" s="83">
        <v>198</v>
      </c>
      <c r="B199" s="84">
        <v>18</v>
      </c>
      <c r="C199" s="85">
        <v>9</v>
      </c>
      <c r="D199" s="85">
        <v>6</v>
      </c>
      <c r="E199" s="86">
        <v>1.2000000000000002</v>
      </c>
      <c r="F199" s="81"/>
      <c r="G199" s="82"/>
    </row>
    <row r="200" spans="1:7" ht="12.75" customHeight="1">
      <c r="A200" s="83">
        <v>199</v>
      </c>
      <c r="B200" s="84">
        <v>18</v>
      </c>
      <c r="C200" s="85">
        <v>9</v>
      </c>
      <c r="D200" s="85">
        <v>6</v>
      </c>
      <c r="E200" s="86">
        <v>1.2000000000000002</v>
      </c>
      <c r="F200" s="81"/>
      <c r="G200" s="82"/>
    </row>
    <row r="201" spans="1:7" ht="12.75" customHeight="1">
      <c r="A201" s="83">
        <v>200</v>
      </c>
      <c r="B201" s="84">
        <v>18</v>
      </c>
      <c r="C201" s="85">
        <v>9</v>
      </c>
      <c r="D201" s="85">
        <v>6</v>
      </c>
      <c r="E201" s="86">
        <v>1.2000000000000002</v>
      </c>
      <c r="F201" s="81"/>
      <c r="G201" s="82"/>
    </row>
    <row r="202" spans="1:7" ht="12.75" customHeight="1">
      <c r="A202" s="83">
        <v>201</v>
      </c>
      <c r="B202" s="84">
        <v>18</v>
      </c>
      <c r="C202" s="85">
        <v>9</v>
      </c>
      <c r="D202" s="85">
        <v>6</v>
      </c>
      <c r="E202" s="86">
        <v>1.2000000000000002</v>
      </c>
      <c r="F202" s="81"/>
      <c r="G202" s="82"/>
    </row>
    <row r="203" spans="1:7" ht="12.75" customHeight="1">
      <c r="A203" s="83">
        <v>202</v>
      </c>
      <c r="B203" s="84">
        <v>18</v>
      </c>
      <c r="C203" s="85">
        <v>9</v>
      </c>
      <c r="D203" s="85">
        <v>6</v>
      </c>
      <c r="E203" s="86">
        <v>1.2000000000000002</v>
      </c>
      <c r="F203" s="81"/>
      <c r="G203" s="82"/>
    </row>
    <row r="204" spans="1:7" ht="12.75" customHeight="1">
      <c r="A204" s="83">
        <v>203</v>
      </c>
      <c r="B204" s="84">
        <v>18</v>
      </c>
      <c r="C204" s="85">
        <v>9</v>
      </c>
      <c r="D204" s="85">
        <v>6</v>
      </c>
      <c r="E204" s="86">
        <v>1.2000000000000002</v>
      </c>
      <c r="F204" s="81"/>
      <c r="G204" s="82"/>
    </row>
    <row r="205" spans="1:7" ht="12.75" customHeight="1">
      <c r="A205" s="83">
        <v>204</v>
      </c>
      <c r="B205" s="84">
        <v>18</v>
      </c>
      <c r="C205" s="85">
        <v>9</v>
      </c>
      <c r="D205" s="85">
        <v>6</v>
      </c>
      <c r="E205" s="86">
        <v>1.2000000000000002</v>
      </c>
      <c r="F205" s="81"/>
      <c r="G205" s="82"/>
    </row>
    <row r="206" spans="1:7" ht="12.75" customHeight="1">
      <c r="A206" s="83">
        <v>205</v>
      </c>
      <c r="B206" s="84">
        <v>18</v>
      </c>
      <c r="C206" s="85">
        <v>9</v>
      </c>
      <c r="D206" s="85">
        <v>6</v>
      </c>
      <c r="E206" s="86">
        <v>1.2000000000000002</v>
      </c>
      <c r="F206" s="81"/>
      <c r="G206" s="82"/>
    </row>
    <row r="207" spans="1:7" ht="12.75" customHeight="1">
      <c r="A207" s="83">
        <v>206</v>
      </c>
      <c r="B207" s="84">
        <v>18</v>
      </c>
      <c r="C207" s="85">
        <v>9</v>
      </c>
      <c r="D207" s="85">
        <v>6</v>
      </c>
      <c r="E207" s="86">
        <v>1.2000000000000002</v>
      </c>
      <c r="F207" s="81"/>
      <c r="G207" s="82"/>
    </row>
    <row r="208" spans="1:7" ht="12.75" customHeight="1">
      <c r="A208" s="83">
        <v>207</v>
      </c>
      <c r="B208" s="84">
        <v>18</v>
      </c>
      <c r="C208" s="85">
        <v>9</v>
      </c>
      <c r="D208" s="85">
        <v>6</v>
      </c>
      <c r="E208" s="86">
        <v>1.2000000000000002</v>
      </c>
      <c r="F208" s="81"/>
      <c r="G208" s="82"/>
    </row>
    <row r="209" spans="1:7" ht="12.75" customHeight="1">
      <c r="A209" s="83">
        <v>208</v>
      </c>
      <c r="B209" s="84">
        <v>18</v>
      </c>
      <c r="C209" s="85">
        <v>9</v>
      </c>
      <c r="D209" s="85">
        <v>6</v>
      </c>
      <c r="E209" s="86">
        <v>1.2000000000000002</v>
      </c>
      <c r="F209" s="81"/>
      <c r="G209" s="82"/>
    </row>
    <row r="210" spans="1:7" ht="12.75" customHeight="1">
      <c r="A210" s="83">
        <v>209</v>
      </c>
      <c r="B210" s="84">
        <v>18</v>
      </c>
      <c r="C210" s="85">
        <v>9</v>
      </c>
      <c r="D210" s="85">
        <v>6</v>
      </c>
      <c r="E210" s="86">
        <v>1.2000000000000002</v>
      </c>
      <c r="F210" s="81"/>
      <c r="G210" s="82"/>
    </row>
    <row r="211" spans="1:7" ht="12.75" customHeight="1">
      <c r="A211" s="83">
        <v>210</v>
      </c>
      <c r="B211" s="84">
        <v>18</v>
      </c>
      <c r="C211" s="85">
        <v>9</v>
      </c>
      <c r="D211" s="85">
        <v>6</v>
      </c>
      <c r="E211" s="86">
        <v>1.2000000000000002</v>
      </c>
      <c r="F211" s="81"/>
      <c r="G211" s="82"/>
    </row>
    <row r="212" spans="1:7" ht="12.75" customHeight="1">
      <c r="A212" s="83">
        <v>211</v>
      </c>
      <c r="B212" s="84">
        <v>18</v>
      </c>
      <c r="C212" s="85">
        <v>9</v>
      </c>
      <c r="D212" s="85">
        <v>6</v>
      </c>
      <c r="E212" s="86">
        <v>1.2000000000000002</v>
      </c>
      <c r="F212" s="81"/>
      <c r="G212" s="82"/>
    </row>
    <row r="213" spans="1:7" ht="12.75" customHeight="1">
      <c r="A213" s="83">
        <v>212</v>
      </c>
      <c r="B213" s="84">
        <v>18</v>
      </c>
      <c r="C213" s="85">
        <v>9</v>
      </c>
      <c r="D213" s="85">
        <v>6</v>
      </c>
      <c r="E213" s="86">
        <v>1.2000000000000002</v>
      </c>
      <c r="F213" s="81"/>
      <c r="G213" s="82"/>
    </row>
    <row r="214" spans="1:7" ht="12.75" customHeight="1">
      <c r="A214" s="83">
        <v>213</v>
      </c>
      <c r="B214" s="84">
        <v>18</v>
      </c>
      <c r="C214" s="85">
        <v>9</v>
      </c>
      <c r="D214" s="85">
        <v>6</v>
      </c>
      <c r="E214" s="86">
        <v>1.2000000000000002</v>
      </c>
      <c r="F214" s="81"/>
      <c r="G214" s="82"/>
    </row>
    <row r="215" spans="1:7" ht="12.75" customHeight="1">
      <c r="A215" s="83">
        <v>214</v>
      </c>
      <c r="B215" s="84">
        <v>18</v>
      </c>
      <c r="C215" s="85">
        <v>9</v>
      </c>
      <c r="D215" s="85">
        <v>6</v>
      </c>
      <c r="E215" s="86">
        <v>1.2000000000000002</v>
      </c>
      <c r="F215" s="81"/>
      <c r="G215" s="82"/>
    </row>
    <row r="216" spans="1:7" ht="12.75" customHeight="1">
      <c r="A216" s="83">
        <v>215</v>
      </c>
      <c r="B216" s="84">
        <v>18</v>
      </c>
      <c r="C216" s="85">
        <v>9</v>
      </c>
      <c r="D216" s="85">
        <v>6</v>
      </c>
      <c r="E216" s="86">
        <v>1.2000000000000002</v>
      </c>
      <c r="F216" s="81"/>
      <c r="G216" s="82"/>
    </row>
    <row r="217" spans="1:7" ht="12.75" customHeight="1">
      <c r="A217" s="83">
        <v>216</v>
      </c>
      <c r="B217" s="84">
        <v>18</v>
      </c>
      <c r="C217" s="85">
        <v>9</v>
      </c>
      <c r="D217" s="85">
        <v>6</v>
      </c>
      <c r="E217" s="86">
        <v>1.2000000000000002</v>
      </c>
      <c r="F217" s="81"/>
      <c r="G217" s="82"/>
    </row>
    <row r="218" spans="1:7" ht="12.75" customHeight="1">
      <c r="A218" s="83">
        <v>217</v>
      </c>
      <c r="B218" s="84">
        <v>18</v>
      </c>
      <c r="C218" s="85">
        <v>9</v>
      </c>
      <c r="D218" s="85">
        <v>6</v>
      </c>
      <c r="E218" s="86">
        <v>1.2000000000000002</v>
      </c>
      <c r="F218" s="81"/>
      <c r="G218" s="82"/>
    </row>
    <row r="219" spans="1:7" ht="12.75" customHeight="1">
      <c r="A219" s="83">
        <v>218</v>
      </c>
      <c r="B219" s="84">
        <v>18</v>
      </c>
      <c r="C219" s="85">
        <v>9</v>
      </c>
      <c r="D219" s="85">
        <v>6</v>
      </c>
      <c r="E219" s="86">
        <v>1.2000000000000002</v>
      </c>
      <c r="F219" s="81"/>
      <c r="G219" s="82"/>
    </row>
    <row r="220" spans="1:7" ht="12.75" customHeight="1">
      <c r="A220" s="83">
        <v>219</v>
      </c>
      <c r="B220" s="84">
        <v>18</v>
      </c>
      <c r="C220" s="85">
        <v>9</v>
      </c>
      <c r="D220" s="85">
        <v>6</v>
      </c>
      <c r="E220" s="86">
        <v>1.2000000000000002</v>
      </c>
      <c r="F220" s="81"/>
      <c r="G220" s="82"/>
    </row>
    <row r="221" spans="1:7" ht="12.75" customHeight="1">
      <c r="A221" s="83">
        <v>220</v>
      </c>
      <c r="B221" s="84">
        <v>18</v>
      </c>
      <c r="C221" s="85">
        <v>9</v>
      </c>
      <c r="D221" s="85">
        <v>6</v>
      </c>
      <c r="E221" s="86">
        <v>1.2000000000000002</v>
      </c>
      <c r="F221" s="81"/>
      <c r="G221" s="82"/>
    </row>
    <row r="222" spans="1:7" ht="12.75" customHeight="1">
      <c r="A222" s="83">
        <v>221</v>
      </c>
      <c r="B222" s="84">
        <v>18</v>
      </c>
      <c r="C222" s="85">
        <v>9</v>
      </c>
      <c r="D222" s="85">
        <v>6</v>
      </c>
      <c r="E222" s="86">
        <v>1.2000000000000002</v>
      </c>
      <c r="F222" s="81"/>
      <c r="G222" s="82"/>
    </row>
    <row r="223" spans="1:7" ht="12.75" customHeight="1">
      <c r="A223" s="83">
        <v>222</v>
      </c>
      <c r="B223" s="84">
        <v>18</v>
      </c>
      <c r="C223" s="85">
        <v>9</v>
      </c>
      <c r="D223" s="85">
        <v>6</v>
      </c>
      <c r="E223" s="86">
        <v>1.2000000000000002</v>
      </c>
      <c r="F223" s="81"/>
      <c r="G223" s="82"/>
    </row>
    <row r="224" spans="1:7" ht="12.75" customHeight="1">
      <c r="A224" s="83">
        <v>223</v>
      </c>
      <c r="B224" s="84">
        <v>18</v>
      </c>
      <c r="C224" s="85">
        <v>9</v>
      </c>
      <c r="D224" s="85">
        <v>6</v>
      </c>
      <c r="E224" s="86">
        <v>1.2000000000000002</v>
      </c>
      <c r="F224" s="81"/>
      <c r="G224" s="82"/>
    </row>
    <row r="225" spans="1:7" ht="12.75" customHeight="1">
      <c r="A225" s="83">
        <v>224</v>
      </c>
      <c r="B225" s="84">
        <v>18</v>
      </c>
      <c r="C225" s="85">
        <v>9</v>
      </c>
      <c r="D225" s="85">
        <v>6</v>
      </c>
      <c r="E225" s="86">
        <v>1.2000000000000002</v>
      </c>
      <c r="F225" s="81"/>
      <c r="G225" s="82"/>
    </row>
    <row r="226" spans="1:7" ht="12.75" customHeight="1">
      <c r="A226" s="83">
        <v>225</v>
      </c>
      <c r="B226" s="84">
        <v>18</v>
      </c>
      <c r="C226" s="85">
        <v>9</v>
      </c>
      <c r="D226" s="85">
        <v>6</v>
      </c>
      <c r="E226" s="86">
        <v>1.2000000000000002</v>
      </c>
      <c r="F226" s="81"/>
      <c r="G226" s="82"/>
    </row>
    <row r="227" spans="1:7" ht="12.75" customHeight="1">
      <c r="A227" s="83">
        <v>226</v>
      </c>
      <c r="B227" s="84">
        <v>18</v>
      </c>
      <c r="C227" s="85">
        <v>9</v>
      </c>
      <c r="D227" s="85">
        <v>6</v>
      </c>
      <c r="E227" s="86">
        <v>1.2000000000000002</v>
      </c>
      <c r="F227" s="81"/>
      <c r="G227" s="82"/>
    </row>
    <row r="228" spans="1:7" ht="12.75" customHeight="1">
      <c r="A228" s="83">
        <v>227</v>
      </c>
      <c r="B228" s="84">
        <v>18</v>
      </c>
      <c r="C228" s="85">
        <v>9</v>
      </c>
      <c r="D228" s="85">
        <v>6</v>
      </c>
      <c r="E228" s="86">
        <v>1.2000000000000002</v>
      </c>
      <c r="F228" s="81"/>
      <c r="G228" s="82"/>
    </row>
    <row r="229" spans="1:7" ht="12.75" customHeight="1">
      <c r="A229" s="83">
        <v>228</v>
      </c>
      <c r="B229" s="84">
        <v>18</v>
      </c>
      <c r="C229" s="85">
        <v>9</v>
      </c>
      <c r="D229" s="85">
        <v>6</v>
      </c>
      <c r="E229" s="86">
        <v>1.2000000000000002</v>
      </c>
      <c r="F229" s="81"/>
      <c r="G229" s="82"/>
    </row>
    <row r="230" spans="1:7" ht="12.75" customHeight="1">
      <c r="A230" s="83">
        <v>229</v>
      </c>
      <c r="B230" s="84">
        <v>18</v>
      </c>
      <c r="C230" s="85">
        <v>9</v>
      </c>
      <c r="D230" s="85">
        <v>6</v>
      </c>
      <c r="E230" s="86">
        <v>1.2000000000000002</v>
      </c>
      <c r="F230" s="81"/>
      <c r="G230" s="82"/>
    </row>
    <row r="231" spans="1:7" ht="12.75" customHeight="1">
      <c r="A231" s="83">
        <v>230</v>
      </c>
      <c r="B231" s="84">
        <v>18</v>
      </c>
      <c r="C231" s="85">
        <v>9</v>
      </c>
      <c r="D231" s="85">
        <v>6</v>
      </c>
      <c r="E231" s="86">
        <v>1.2000000000000002</v>
      </c>
      <c r="F231" s="81"/>
      <c r="G231" s="82"/>
    </row>
    <row r="232" spans="1:7" ht="12.75" customHeight="1">
      <c r="A232" s="83">
        <v>231</v>
      </c>
      <c r="B232" s="84">
        <v>18</v>
      </c>
      <c r="C232" s="85">
        <v>9</v>
      </c>
      <c r="D232" s="85">
        <v>6</v>
      </c>
      <c r="E232" s="86">
        <v>1.2000000000000002</v>
      </c>
      <c r="F232" s="81"/>
      <c r="G232" s="82"/>
    </row>
    <row r="233" spans="1:7" ht="12.75" customHeight="1">
      <c r="A233" s="83">
        <v>232</v>
      </c>
      <c r="B233" s="84">
        <v>18</v>
      </c>
      <c r="C233" s="85">
        <v>9</v>
      </c>
      <c r="D233" s="85">
        <v>6</v>
      </c>
      <c r="E233" s="86">
        <v>1.2000000000000002</v>
      </c>
      <c r="F233" s="81"/>
      <c r="G233" s="82"/>
    </row>
    <row r="234" spans="1:7" ht="12.75" customHeight="1">
      <c r="A234" s="83">
        <v>233</v>
      </c>
      <c r="B234" s="84">
        <v>18</v>
      </c>
      <c r="C234" s="85">
        <v>9</v>
      </c>
      <c r="D234" s="85">
        <v>6</v>
      </c>
      <c r="E234" s="86">
        <v>1.2000000000000002</v>
      </c>
      <c r="F234" s="81"/>
      <c r="G234" s="82"/>
    </row>
    <row r="235" spans="1:7" ht="12.75" customHeight="1">
      <c r="A235" s="83">
        <v>234</v>
      </c>
      <c r="B235" s="84">
        <v>18</v>
      </c>
      <c r="C235" s="85">
        <v>9</v>
      </c>
      <c r="D235" s="85">
        <v>6</v>
      </c>
      <c r="E235" s="86">
        <v>1.2000000000000002</v>
      </c>
      <c r="F235" s="81"/>
      <c r="G235" s="82"/>
    </row>
    <row r="236" spans="1:7" ht="12.75" customHeight="1">
      <c r="A236" s="83">
        <v>235</v>
      </c>
      <c r="B236" s="84">
        <v>18</v>
      </c>
      <c r="C236" s="85">
        <v>9</v>
      </c>
      <c r="D236" s="85">
        <v>6</v>
      </c>
      <c r="E236" s="86">
        <v>1.2000000000000002</v>
      </c>
      <c r="F236" s="81"/>
      <c r="G236" s="82"/>
    </row>
    <row r="237" spans="1:7" ht="12.75" customHeight="1">
      <c r="A237" s="83">
        <v>236</v>
      </c>
      <c r="B237" s="84">
        <v>18</v>
      </c>
      <c r="C237" s="85">
        <v>9</v>
      </c>
      <c r="D237" s="85">
        <v>6</v>
      </c>
      <c r="E237" s="86">
        <v>1.2000000000000002</v>
      </c>
      <c r="F237" s="81"/>
      <c r="G237" s="82"/>
    </row>
    <row r="238" spans="1:7" ht="12.75" customHeight="1">
      <c r="A238" s="83">
        <v>237</v>
      </c>
      <c r="B238" s="84">
        <v>18</v>
      </c>
      <c r="C238" s="85">
        <v>9</v>
      </c>
      <c r="D238" s="85">
        <v>6</v>
      </c>
      <c r="E238" s="86">
        <v>1.2000000000000002</v>
      </c>
      <c r="F238" s="81"/>
      <c r="G238" s="82"/>
    </row>
    <row r="239" spans="1:7" ht="12.75" customHeight="1">
      <c r="A239" s="83">
        <v>238</v>
      </c>
      <c r="B239" s="84">
        <v>18</v>
      </c>
      <c r="C239" s="85">
        <v>9</v>
      </c>
      <c r="D239" s="85">
        <v>6</v>
      </c>
      <c r="E239" s="86">
        <v>1.2000000000000002</v>
      </c>
      <c r="F239" s="81"/>
      <c r="G239" s="82"/>
    </row>
    <row r="240" spans="1:7" ht="12.75" customHeight="1">
      <c r="A240" s="83">
        <v>239</v>
      </c>
      <c r="B240" s="84">
        <v>18</v>
      </c>
      <c r="C240" s="85">
        <v>9</v>
      </c>
      <c r="D240" s="85">
        <v>6</v>
      </c>
      <c r="E240" s="86">
        <v>1.2000000000000002</v>
      </c>
      <c r="F240" s="81"/>
      <c r="G240" s="82"/>
    </row>
    <row r="241" spans="1:7" ht="12.75" customHeight="1">
      <c r="A241" s="83">
        <v>240</v>
      </c>
      <c r="B241" s="84">
        <v>18</v>
      </c>
      <c r="C241" s="85">
        <v>9</v>
      </c>
      <c r="D241" s="85">
        <v>6</v>
      </c>
      <c r="E241" s="86">
        <v>1.2000000000000002</v>
      </c>
      <c r="F241" s="81"/>
      <c r="G241" s="82"/>
    </row>
    <row r="242" spans="1:7" ht="12.75" customHeight="1">
      <c r="A242" s="83">
        <v>241</v>
      </c>
      <c r="B242" s="84">
        <v>18</v>
      </c>
      <c r="C242" s="85">
        <v>9</v>
      </c>
      <c r="D242" s="85">
        <v>6</v>
      </c>
      <c r="E242" s="86">
        <v>1.2000000000000002</v>
      </c>
      <c r="F242" s="81"/>
      <c r="G242" s="82"/>
    </row>
    <row r="243" spans="1:7" ht="12.75" customHeight="1">
      <c r="A243" s="83">
        <v>242</v>
      </c>
      <c r="B243" s="84">
        <v>18</v>
      </c>
      <c r="C243" s="85">
        <v>9</v>
      </c>
      <c r="D243" s="85">
        <v>6</v>
      </c>
      <c r="E243" s="86">
        <v>1.2000000000000002</v>
      </c>
      <c r="F243" s="81"/>
      <c r="G243" s="82"/>
    </row>
    <row r="244" spans="1:7" ht="12.75" customHeight="1">
      <c r="A244" s="83">
        <v>243</v>
      </c>
      <c r="B244" s="84">
        <v>18</v>
      </c>
      <c r="C244" s="85">
        <v>9</v>
      </c>
      <c r="D244" s="85">
        <v>6</v>
      </c>
      <c r="E244" s="86">
        <v>1.2000000000000002</v>
      </c>
      <c r="F244" s="81"/>
      <c r="G244" s="82"/>
    </row>
    <row r="245" spans="1:7" ht="12.75" customHeight="1">
      <c r="A245" s="83">
        <v>244</v>
      </c>
      <c r="B245" s="84">
        <v>18</v>
      </c>
      <c r="C245" s="85">
        <v>9</v>
      </c>
      <c r="D245" s="85">
        <v>6</v>
      </c>
      <c r="E245" s="86">
        <v>1.2000000000000002</v>
      </c>
      <c r="F245" s="81"/>
      <c r="G245" s="82"/>
    </row>
    <row r="246" spans="1:7" ht="12.75" customHeight="1">
      <c r="A246" s="83">
        <v>245</v>
      </c>
      <c r="B246" s="84">
        <v>18</v>
      </c>
      <c r="C246" s="85">
        <v>9</v>
      </c>
      <c r="D246" s="85">
        <v>6</v>
      </c>
      <c r="E246" s="86">
        <v>1.2000000000000002</v>
      </c>
      <c r="F246" s="81"/>
      <c r="G246" s="82"/>
    </row>
    <row r="247" spans="1:7" ht="12.75" customHeight="1">
      <c r="A247" s="83">
        <v>246</v>
      </c>
      <c r="B247" s="84">
        <v>18</v>
      </c>
      <c r="C247" s="85">
        <v>9</v>
      </c>
      <c r="D247" s="85">
        <v>6</v>
      </c>
      <c r="E247" s="86">
        <v>1.2000000000000002</v>
      </c>
      <c r="F247" s="81"/>
      <c r="G247" s="82"/>
    </row>
    <row r="248" spans="1:7" ht="12.75" customHeight="1">
      <c r="A248" s="83">
        <v>247</v>
      </c>
      <c r="B248" s="84">
        <v>18</v>
      </c>
      <c r="C248" s="85">
        <v>9</v>
      </c>
      <c r="D248" s="85">
        <v>6</v>
      </c>
      <c r="E248" s="86">
        <v>1.2000000000000002</v>
      </c>
      <c r="F248" s="81"/>
      <c r="G248" s="82"/>
    </row>
    <row r="249" spans="1:7" ht="12.75" customHeight="1">
      <c r="A249" s="83">
        <v>248</v>
      </c>
      <c r="B249" s="84">
        <v>18</v>
      </c>
      <c r="C249" s="85">
        <v>9</v>
      </c>
      <c r="D249" s="85">
        <v>6</v>
      </c>
      <c r="E249" s="86">
        <v>1.2000000000000002</v>
      </c>
      <c r="F249" s="81"/>
      <c r="G249" s="82"/>
    </row>
    <row r="250" spans="1:7" ht="12.75" customHeight="1">
      <c r="A250" s="83">
        <v>249</v>
      </c>
      <c r="B250" s="84">
        <v>18</v>
      </c>
      <c r="C250" s="85">
        <v>9</v>
      </c>
      <c r="D250" s="85">
        <v>6</v>
      </c>
      <c r="E250" s="86">
        <v>1.2000000000000002</v>
      </c>
      <c r="F250" s="81"/>
      <c r="G250" s="82"/>
    </row>
    <row r="251" spans="1:7" ht="12.75" customHeight="1">
      <c r="A251" s="83">
        <v>250</v>
      </c>
      <c r="B251" s="84">
        <v>18</v>
      </c>
      <c r="C251" s="85">
        <v>9</v>
      </c>
      <c r="D251" s="85">
        <v>6</v>
      </c>
      <c r="E251" s="86">
        <v>1.2000000000000002</v>
      </c>
      <c r="F251" s="81"/>
      <c r="G251" s="82"/>
    </row>
    <row r="252" spans="1:5" ht="12.75" customHeight="1" thickBot="1">
      <c r="A252" s="87" t="s">
        <v>371</v>
      </c>
      <c r="B252" s="88">
        <v>6</v>
      </c>
      <c r="C252" s="89">
        <v>3</v>
      </c>
      <c r="D252" s="89">
        <v>2</v>
      </c>
      <c r="E252" s="90">
        <v>1</v>
      </c>
    </row>
  </sheetData>
  <sheetProtection/>
  <printOptions/>
  <pageMargins left="0.75" right="0.75" top="1" bottom="1" header="0.5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Alen Paliska</cp:lastModifiedBy>
  <cp:lastPrinted>2011-06-30T11:15:12Z</cp:lastPrinted>
  <dcterms:created xsi:type="dcterms:W3CDTF">2011-06-25T09:32:15Z</dcterms:created>
  <dcterms:modified xsi:type="dcterms:W3CDTF">2011-06-30T12:56:19Z</dcterms:modified>
  <cp:category/>
  <cp:version/>
  <cp:contentType/>
  <cp:contentStatus/>
</cp:coreProperties>
</file>