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36" windowWidth="15135" windowHeight="9300" activeTab="0"/>
  </bookViews>
  <sheets>
    <sheet name="Challenger" sheetId="1" r:id="rId1"/>
    <sheet name="Urban" sheetId="2" r:id="rId2"/>
  </sheets>
  <definedNames/>
  <calcPr fullCalcOnLoad="1"/>
</workbook>
</file>

<file path=xl/sharedStrings.xml><?xml version="1.0" encoding="utf-8"?>
<sst xmlns="http://schemas.openxmlformats.org/spreadsheetml/2006/main" count="238" uniqueCount="195">
  <si>
    <t>Ime tima</t>
  </si>
  <si>
    <t>Natjecatelji</t>
  </si>
  <si>
    <t>Nemani</t>
  </si>
  <si>
    <t>Vedrana Šarić / Tea Čalogović</t>
  </si>
  <si>
    <t>BK Ciklus Zagreb</t>
  </si>
  <si>
    <t>Ivan Habuš / Igor Dorotić</t>
  </si>
  <si>
    <t>Kum Team</t>
  </si>
  <si>
    <t>Josip Vuglenović / Matija Jagodić</t>
  </si>
  <si>
    <t>Antonio Gluščić / Marko Mikleuš</t>
  </si>
  <si>
    <t>Ola Puto</t>
  </si>
  <si>
    <t>Trickeri</t>
  </si>
  <si>
    <t>Senad Hodžić / Ivica Šuran</t>
  </si>
  <si>
    <t>Ivan Kapović / Dragan Janković</t>
  </si>
  <si>
    <t>Wii Not Fit</t>
  </si>
  <si>
    <t>Darko Hlužička / Kristijan Žerjav</t>
  </si>
  <si>
    <t>Jaffa pločice</t>
  </si>
  <si>
    <t>Ana Gudalović / Borna Števinović</t>
  </si>
  <si>
    <t>Plavi svijet</t>
  </si>
  <si>
    <t>Ivor i Sonja</t>
  </si>
  <si>
    <t>Boro Stipić / Antonija Iva Stipić</t>
  </si>
  <si>
    <t>Tin Bobetko / Dino Mileta</t>
  </si>
  <si>
    <t>Zvijeri</t>
  </si>
  <si>
    <t>Ivor Vodanović / Sonja Šmitran</t>
  </si>
  <si>
    <t>Mama Doris</t>
  </si>
  <si>
    <t>Vlado Dobrić / Ivana Oštric</t>
  </si>
  <si>
    <t>Angel Miličić-Zečević / Nino Vučković</t>
  </si>
  <si>
    <t>Morana Kristek / Ivana Nucak</t>
  </si>
  <si>
    <t>E, moj Bože!</t>
  </si>
  <si>
    <t>Leteći Medvjedići</t>
  </si>
  <si>
    <t>Miljenko Serdarević / Zoran Kosanović</t>
  </si>
  <si>
    <t>Usijane lasice</t>
  </si>
  <si>
    <t>Baraber Extreme Team 1</t>
  </si>
  <si>
    <t>Baraber Extreme Team 2</t>
  </si>
  <si>
    <t>Danijel Petrović / Mario Jukić</t>
  </si>
  <si>
    <t>Nabijem te na Gelender</t>
  </si>
  <si>
    <t>Tea Đurek / Iris Bostijančić</t>
  </si>
  <si>
    <t>Nikola Derežić / Andrija Derežić</t>
  </si>
  <si>
    <t>Pustolovi.hr</t>
  </si>
  <si>
    <t>Lavovi</t>
  </si>
  <si>
    <t>Kristija Žuglić / Matija Bošnjak</t>
  </si>
  <si>
    <t>Spužva Bob &amp; Patrik Team</t>
  </si>
  <si>
    <t>Rade &amp; Rade</t>
  </si>
  <si>
    <t>Ivan Murat / Ivan Šulc</t>
  </si>
  <si>
    <t>Damir i Ivana</t>
  </si>
  <si>
    <t>Super si!</t>
  </si>
  <si>
    <t>Rastagirls</t>
  </si>
  <si>
    <t>Paula Vrdoljak / Jasmina Streha</t>
  </si>
  <si>
    <t>Parafrikuše</t>
  </si>
  <si>
    <t>Martina Hohnjec / Nataša Međaković</t>
  </si>
  <si>
    <t>Pomalo</t>
  </si>
  <si>
    <t>Sunčana Matijašević Mucko / Juraj Mucko</t>
  </si>
  <si>
    <t>Trkadžije</t>
  </si>
  <si>
    <t>Ivan Golec / Hrvoje Terrzić</t>
  </si>
  <si>
    <t>Blue</t>
  </si>
  <si>
    <t>Hrvoje Herceg / Luka Drašković</t>
  </si>
  <si>
    <t>Mace</t>
  </si>
  <si>
    <t>Dvije Bernice</t>
  </si>
  <si>
    <t>Bernarda Rožman / Marko Kostanjevac</t>
  </si>
  <si>
    <t>Ferovci</t>
  </si>
  <si>
    <t>Ivan Miličević / Ivan Cvrk</t>
  </si>
  <si>
    <t>0,5 Zagorci</t>
  </si>
  <si>
    <t>Gordana Kraševac / Davor Leš</t>
  </si>
  <si>
    <t>Omladinci</t>
  </si>
  <si>
    <t>Adam Radić / Prleder Duje</t>
  </si>
  <si>
    <t>Lucija Ivas / Jurica Štrumberger</t>
  </si>
  <si>
    <t>Domagoj Kovačić / Tomislav Barišić</t>
  </si>
  <si>
    <t>Iva Čupić / Ivana Blaženović</t>
  </si>
  <si>
    <t>Lolek i Bolek</t>
  </si>
  <si>
    <t>Krešimir Golec / Denis Balažić</t>
  </si>
  <si>
    <t>Budjav Lebac</t>
  </si>
  <si>
    <t>Radost za druge</t>
  </si>
  <si>
    <t>Branimir Conjar / Ivan Orin Vrkaš</t>
  </si>
  <si>
    <t>Bezglavo pile</t>
  </si>
  <si>
    <t>Slavica Robić / Jelena Jurišić</t>
  </si>
  <si>
    <t>NLP Team</t>
  </si>
  <si>
    <t>Klemen Kotnik / Aljaž Vogrinec</t>
  </si>
  <si>
    <t>Pink Panther</t>
  </si>
  <si>
    <t>Krešimir Zubčić / Dario Milić</t>
  </si>
  <si>
    <t>Barabe</t>
  </si>
  <si>
    <t>Mislav Jordanić / Marko Stilinović</t>
  </si>
  <si>
    <t>Judoke</t>
  </si>
  <si>
    <t>Pastuh Pub Team</t>
  </si>
  <si>
    <t>Mladen Budinšćak / Krešimir Karas</t>
  </si>
  <si>
    <t>Vladimir Grbec / Dario Milić</t>
  </si>
  <si>
    <t>Gelenderić</t>
  </si>
  <si>
    <t>Hidrofobi</t>
  </si>
  <si>
    <t>Sanja Prekupec / Josipa Levar</t>
  </si>
  <si>
    <t>Magdalena Tomić / Nera Zalokar</t>
  </si>
  <si>
    <t>Ljubičice</t>
  </si>
  <si>
    <t>Tateki 3 + 1</t>
  </si>
  <si>
    <t>Danijel Šepac / Tomislav Pandža</t>
  </si>
  <si>
    <t>Gelender Bale</t>
  </si>
  <si>
    <t>Marko Rajković / Šime Sušić</t>
  </si>
  <si>
    <t>Mamini idijoti</t>
  </si>
  <si>
    <t>Vlatka Umolac / Ines Sućeska</t>
  </si>
  <si>
    <t>Nada Bilobrk / Dujo Malbaša</t>
  </si>
  <si>
    <t>DRJ pustolovci mix</t>
  </si>
  <si>
    <t>Elvis Kalčić / Marija Kalčić</t>
  </si>
  <si>
    <t>Vjeko Lončarević / Mladen Vujčić</t>
  </si>
  <si>
    <t>C1</t>
  </si>
  <si>
    <t>C2</t>
  </si>
  <si>
    <t>C3</t>
  </si>
  <si>
    <t>C5</t>
  </si>
  <si>
    <t>C6</t>
  </si>
  <si>
    <t>C7</t>
  </si>
  <si>
    <t>C8</t>
  </si>
  <si>
    <t>C9</t>
  </si>
  <si>
    <t>C10</t>
  </si>
  <si>
    <t>C12</t>
  </si>
  <si>
    <t>C13</t>
  </si>
  <si>
    <t>C14</t>
  </si>
  <si>
    <t>C15</t>
  </si>
  <si>
    <t>C16</t>
  </si>
  <si>
    <t>C17</t>
  </si>
  <si>
    <t>C19</t>
  </si>
  <si>
    <t>C20</t>
  </si>
  <si>
    <t>C21</t>
  </si>
  <si>
    <t>U1</t>
  </si>
  <si>
    <t>U2</t>
  </si>
  <si>
    <t>U4</t>
  </si>
  <si>
    <t>U5</t>
  </si>
  <si>
    <t>U6</t>
  </si>
  <si>
    <t>U7</t>
  </si>
  <si>
    <t>U9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</si>
  <si>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</si>
  <si>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</si>
  <si>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</si>
  <si>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</si>
  <si>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</si>
  <si>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</si>
  <si>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</si>
  <si>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</si>
  <si>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</si>
  <si>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</si>
  <si>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</si>
  <si>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U23</t>
  </si>
  <si>
    <t>U24</t>
  </si>
  <si>
    <t>U26</t>
  </si>
  <si>
    <t>U28</t>
  </si>
  <si>
    <t>U29</t>
  </si>
  <si>
    <t>U30</t>
  </si>
  <si>
    <t>U32</t>
  </si>
  <si>
    <t>U33</t>
  </si>
  <si>
    <t>U35</t>
  </si>
  <si>
    <t>U37</t>
  </si>
  <si>
    <t>U38</t>
  </si>
  <si>
    <t>U39</t>
  </si>
  <si>
    <t>U40</t>
  </si>
  <si>
    <t>C11</t>
  </si>
  <si>
    <t>VREMENSKI BONUSI</t>
  </si>
  <si>
    <t>REZULTAT</t>
  </si>
  <si>
    <t>UKUPNO</t>
  </si>
  <si>
    <t>u trci</t>
  </si>
  <si>
    <t>s bonusima</t>
  </si>
  <si>
    <t>nivo</t>
  </si>
  <si>
    <t>bonus</t>
  </si>
  <si>
    <t>KT 00</t>
  </si>
  <si>
    <t>KT 10</t>
  </si>
  <si>
    <t>KT 14</t>
  </si>
  <si>
    <t>KT 16</t>
  </si>
  <si>
    <t>pital.</t>
  </si>
  <si>
    <t>luk</t>
  </si>
  <si>
    <t>KT 17</t>
  </si>
  <si>
    <t>zgib A</t>
  </si>
  <si>
    <t>KT 18</t>
  </si>
  <si>
    <t>zgib B</t>
  </si>
  <si>
    <t>KT 19</t>
  </si>
  <si>
    <t>uže</t>
  </si>
  <si>
    <t>KT 20</t>
  </si>
  <si>
    <t>KT 28</t>
  </si>
  <si>
    <t>pant.</t>
  </si>
  <si>
    <t>KT 31</t>
  </si>
  <si>
    <t>skok</t>
  </si>
  <si>
    <t>sklek</t>
  </si>
  <si>
    <t>start</t>
  </si>
  <si>
    <t>cilj</t>
  </si>
  <si>
    <t>C H A L L E N G E R</t>
  </si>
  <si>
    <t>U R B A N</t>
  </si>
  <si>
    <t>na vrijeme</t>
  </si>
  <si>
    <t>st. broj</t>
  </si>
  <si>
    <t>Bliznec</t>
  </si>
  <si>
    <t>zbroj bonusa</t>
  </si>
  <si>
    <t>U41</t>
  </si>
  <si>
    <t>Phillislious</t>
  </si>
  <si>
    <t>Danil Guamfi / Phil Contreras</t>
  </si>
  <si>
    <t>U42</t>
  </si>
  <si>
    <t>Demotivators</t>
  </si>
  <si>
    <t>Cesar Barraza / Trever McCanless</t>
  </si>
  <si>
    <t>U43</t>
  </si>
  <si>
    <t>Praunučad Stampedo Team</t>
  </si>
  <si>
    <t>Ivana Tkalčić / Damir Suban</t>
  </si>
  <si>
    <t>Martina Derežić / Dunja Dolanjski</t>
  </si>
  <si>
    <t>Hrvoje Torbašinović / Zvonimir Roža</t>
  </si>
  <si>
    <t>natjecatelji</t>
  </si>
  <si>
    <t>Dva najveća šupka u gradu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</si>
</sst>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:ss"/>
    <numFmt numFmtId="177" formatCode="0.0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5"/>
      <color indexed="56"/>
      <name val="Calibri"/>
      <family val="2"/>
    </font>
    <font>
      <b/>
      <sz val="14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7"/>
      <color indexed="5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dashed"/>
      <bottom style="dashed"/>
    </border>
    <border>
      <left/>
      <right style="medium"/>
      <top/>
      <bottom style="dashed"/>
    </border>
    <border>
      <left style="medium"/>
      <right/>
      <top/>
      <bottom style="dashed"/>
    </border>
    <border>
      <left/>
      <right/>
      <top/>
      <bottom style="dashed"/>
    </border>
    <border>
      <left style="medium"/>
      <right style="medium"/>
      <top/>
      <bottom style="dashed"/>
    </border>
    <border>
      <left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21" fontId="21" fillId="0" borderId="10" xfId="0" applyNumberFormat="1" applyFont="1" applyBorder="1" applyAlignment="1">
      <alignment horizontal="center" vertical="center"/>
    </xf>
    <xf numFmtId="21" fontId="21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1" fontId="22" fillId="0" borderId="14" xfId="0" applyNumberFormat="1" applyFont="1" applyBorder="1" applyAlignment="1">
      <alignment horizontal="center" vertical="center"/>
    </xf>
    <xf numFmtId="21" fontId="22" fillId="0" borderId="13" xfId="0" applyNumberFormat="1" applyFont="1" applyBorder="1" applyAlignment="1">
      <alignment horizontal="center" vertical="center"/>
    </xf>
    <xf numFmtId="21" fontId="21" fillId="0" borderId="1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21" fontId="20" fillId="0" borderId="13" xfId="0" applyNumberFormat="1" applyFont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 wrapText="1"/>
    </xf>
    <xf numFmtId="45" fontId="20" fillId="0" borderId="16" xfId="0" applyNumberFormat="1" applyFont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 wrapText="1"/>
    </xf>
    <xf numFmtId="45" fontId="20" fillId="0" borderId="18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21" fontId="20" fillId="0" borderId="19" xfId="0" applyNumberFormat="1" applyFont="1" applyBorder="1" applyAlignment="1">
      <alignment horizontal="center" vertical="center"/>
    </xf>
    <xf numFmtId="21" fontId="20" fillId="0" borderId="16" xfId="0" applyNumberFormat="1" applyFont="1" applyBorder="1" applyAlignment="1">
      <alignment horizontal="center" vertical="center"/>
    </xf>
    <xf numFmtId="21" fontId="20" fillId="0" borderId="17" xfId="0" applyNumberFormat="1" applyFont="1" applyBorder="1" applyAlignment="1">
      <alignment horizontal="center" vertical="center"/>
    </xf>
    <xf numFmtId="21" fontId="21" fillId="0" borderId="16" xfId="0" applyNumberFormat="1" applyFont="1" applyBorder="1" applyAlignment="1">
      <alignment horizontal="center" vertical="center"/>
    </xf>
    <xf numFmtId="45" fontId="20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176" fontId="20" fillId="0" borderId="22" xfId="0" applyNumberFormat="1" applyFont="1" applyBorder="1" applyAlignment="1">
      <alignment horizontal="center" vertical="center"/>
    </xf>
    <xf numFmtId="21" fontId="20" fillId="0" borderId="23" xfId="0" applyNumberFormat="1" applyFont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 wrapText="1"/>
    </xf>
    <xf numFmtId="45" fontId="20" fillId="0" borderId="23" xfId="0" applyNumberFormat="1" applyFont="1" applyBorder="1" applyAlignment="1">
      <alignment horizontal="center" vertical="center"/>
    </xf>
    <xf numFmtId="1" fontId="20" fillId="0" borderId="21" xfId="0" applyNumberFormat="1" applyFont="1" applyFill="1" applyBorder="1" applyAlignment="1">
      <alignment horizontal="center" vertical="center" wrapText="1"/>
    </xf>
    <xf numFmtId="45" fontId="20" fillId="0" borderId="22" xfId="0" applyNumberFormat="1" applyFont="1" applyFill="1" applyBorder="1" applyAlignment="1">
      <alignment horizontal="center" vertical="center" wrapText="1"/>
    </xf>
    <xf numFmtId="45" fontId="20" fillId="0" borderId="25" xfId="0" applyNumberFormat="1" applyFont="1" applyBorder="1" applyAlignment="1">
      <alignment horizontal="center" vertical="center"/>
    </xf>
    <xf numFmtId="1" fontId="20" fillId="0" borderId="22" xfId="0" applyNumberFormat="1" applyFont="1" applyFill="1" applyBorder="1" applyAlignment="1">
      <alignment horizontal="center" vertical="center" wrapText="1"/>
    </xf>
    <xf numFmtId="21" fontId="20" fillId="0" borderId="26" xfId="0" applyNumberFormat="1" applyFont="1" applyBorder="1" applyAlignment="1">
      <alignment horizontal="center" vertical="center"/>
    </xf>
    <xf numFmtId="21" fontId="20" fillId="0" borderId="21" xfId="0" applyNumberFormat="1" applyFont="1" applyBorder="1" applyAlignment="1">
      <alignment horizontal="center" vertical="center"/>
    </xf>
    <xf numFmtId="21" fontId="21" fillId="0" borderId="2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23" borderId="0" xfId="0" applyFont="1" applyFill="1" applyBorder="1" applyAlignment="1">
      <alignment horizontal="center" vertical="center"/>
    </xf>
    <xf numFmtId="45" fontId="20" fillId="23" borderId="0" xfId="0" applyNumberFormat="1" applyFont="1" applyFill="1" applyBorder="1" applyAlignment="1">
      <alignment horizontal="center" vertical="center"/>
    </xf>
    <xf numFmtId="1" fontId="20" fillId="23" borderId="0" xfId="0" applyNumberFormat="1" applyFont="1" applyFill="1" applyBorder="1" applyAlignment="1">
      <alignment horizontal="center" vertical="center" wrapText="1"/>
    </xf>
    <xf numFmtId="45" fontId="20" fillId="23" borderId="0" xfId="0" applyNumberFormat="1" applyFont="1" applyFill="1" applyBorder="1" applyAlignment="1">
      <alignment horizontal="center" vertical="center" wrapText="1"/>
    </xf>
    <xf numFmtId="45" fontId="20" fillId="0" borderId="19" xfId="0" applyNumberFormat="1" applyFont="1" applyBorder="1" applyAlignment="1">
      <alignment horizontal="center" vertical="center"/>
    </xf>
    <xf numFmtId="45" fontId="20" fillId="23" borderId="22" xfId="0" applyNumberFormat="1" applyFont="1" applyFill="1" applyBorder="1" applyAlignment="1">
      <alignment horizontal="center" vertical="center"/>
    </xf>
    <xf numFmtId="1" fontId="20" fillId="23" borderId="22" xfId="0" applyNumberFormat="1" applyFont="1" applyFill="1" applyBorder="1" applyAlignment="1">
      <alignment horizontal="center" vertical="center" wrapText="1"/>
    </xf>
    <xf numFmtId="45" fontId="20" fillId="23" borderId="22" xfId="0" applyNumberFormat="1" applyFont="1" applyFill="1" applyBorder="1" applyAlignment="1">
      <alignment horizontal="center" vertical="center" wrapText="1"/>
    </xf>
    <xf numFmtId="45" fontId="20" fillId="0" borderId="26" xfId="0" applyNumberFormat="1" applyFont="1" applyBorder="1" applyAlignment="1">
      <alignment horizontal="center" vertical="center"/>
    </xf>
    <xf numFmtId="21" fontId="20" fillId="0" borderId="0" xfId="0" applyNumberFormat="1" applyFont="1" applyBorder="1" applyAlignment="1">
      <alignment horizontal="center" vertical="center"/>
    </xf>
    <xf numFmtId="21" fontId="20" fillId="0" borderId="20" xfId="0" applyNumberFormat="1" applyFont="1" applyBorder="1" applyAlignment="1">
      <alignment horizontal="center" vertical="center"/>
    </xf>
    <xf numFmtId="21" fontId="21" fillId="24" borderId="23" xfId="0" applyNumberFormat="1" applyFont="1" applyFill="1" applyBorder="1" applyAlignment="1">
      <alignment horizontal="center" vertical="center"/>
    </xf>
    <xf numFmtId="21" fontId="20" fillId="0" borderId="12" xfId="0" applyNumberFormat="1" applyFont="1" applyBorder="1" applyAlignment="1">
      <alignment horizontal="center" vertical="center"/>
    </xf>
    <xf numFmtId="21" fontId="20" fillId="0" borderId="15" xfId="0" applyNumberFormat="1" applyFont="1" applyBorder="1" applyAlignment="1">
      <alignment horizontal="center" vertical="center"/>
    </xf>
    <xf numFmtId="21" fontId="21" fillId="0" borderId="20" xfId="0" applyNumberFormat="1" applyFont="1" applyBorder="1" applyAlignment="1">
      <alignment horizontal="center" vertical="center"/>
    </xf>
    <xf numFmtId="21" fontId="21" fillId="24" borderId="20" xfId="0" applyNumberFormat="1" applyFont="1" applyFill="1" applyBorder="1" applyAlignment="1">
      <alignment horizontal="center" vertical="center"/>
    </xf>
    <xf numFmtId="0" fontId="19" fillId="23" borderId="27" xfId="0" applyFont="1" applyFill="1" applyBorder="1" applyAlignment="1">
      <alignment horizontal="center" vertical="center"/>
    </xf>
    <xf numFmtId="0" fontId="19" fillId="23" borderId="28" xfId="0" applyFont="1" applyFill="1" applyBorder="1" applyAlignment="1">
      <alignment horizontal="center" vertical="center"/>
    </xf>
    <xf numFmtId="0" fontId="19" fillId="23" borderId="29" xfId="0" applyFont="1" applyFill="1" applyBorder="1" applyAlignment="1">
      <alignment horizontal="center" vertical="center"/>
    </xf>
    <xf numFmtId="21" fontId="19" fillId="23" borderId="27" xfId="0" applyNumberFormat="1" applyFont="1" applyFill="1" applyBorder="1" applyAlignment="1">
      <alignment horizontal="center" vertical="center"/>
    </xf>
    <xf numFmtId="21" fontId="19" fillId="23" borderId="29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21" fontId="21" fillId="0" borderId="30" xfId="0" applyNumberFormat="1" applyFont="1" applyBorder="1" applyAlignment="1">
      <alignment horizontal="center" vertical="center"/>
    </xf>
    <xf numFmtId="21" fontId="21" fillId="0" borderId="12" xfId="0" applyNumberFormat="1" applyFont="1" applyBorder="1" applyAlignment="1">
      <alignment horizontal="center" vertical="center"/>
    </xf>
    <xf numFmtId="21" fontId="21" fillId="0" borderId="11" xfId="0" applyNumberFormat="1" applyFont="1" applyBorder="1" applyAlignment="1">
      <alignment horizontal="center" vertical="center"/>
    </xf>
    <xf numFmtId="21" fontId="21" fillId="0" borderId="13" xfId="0" applyNumberFormat="1" applyFont="1" applyBorder="1" applyAlignment="1">
      <alignment horizontal="center" vertical="center"/>
    </xf>
    <xf numFmtId="0" fontId="21" fillId="23" borderId="31" xfId="0" applyFont="1" applyFill="1" applyBorder="1" applyAlignment="1">
      <alignment horizontal="center" vertical="center"/>
    </xf>
    <xf numFmtId="0" fontId="18" fillId="23" borderId="30" xfId="0" applyFont="1" applyFill="1" applyBorder="1" applyAlignment="1">
      <alignment horizontal="center" vertical="center"/>
    </xf>
    <xf numFmtId="0" fontId="18" fillId="23" borderId="31" xfId="0" applyFont="1" applyFill="1" applyBorder="1" applyAlignment="1">
      <alignment horizontal="center" vertical="center"/>
    </xf>
    <xf numFmtId="0" fontId="18" fillId="23" borderId="11" xfId="0" applyFont="1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 vertical="center"/>
    </xf>
    <xf numFmtId="0" fontId="18" fillId="23" borderId="0" xfId="0" applyFont="1" applyFill="1" applyBorder="1" applyAlignment="1">
      <alignment horizontal="center" vertical="center"/>
    </xf>
    <xf numFmtId="0" fontId="18" fillId="2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3.8515625" style="42" customWidth="1"/>
    <col min="2" max="2" width="22.140625" style="1" customWidth="1"/>
    <col min="3" max="3" width="34.140625" style="1" customWidth="1"/>
    <col min="4" max="4" width="6.8515625" style="42" customWidth="1"/>
    <col min="5" max="5" width="6.7109375" style="42" customWidth="1"/>
    <col min="6" max="6" width="8.7109375" style="42" customWidth="1"/>
    <col min="7" max="7" width="4.7109375" style="15" customWidth="1"/>
    <col min="8" max="8" width="7.7109375" style="15" customWidth="1"/>
    <col min="9" max="9" width="4.7109375" style="15" customWidth="1"/>
    <col min="10" max="10" width="7.7109375" style="15" customWidth="1"/>
    <col min="11" max="11" width="4.7109375" style="15" customWidth="1"/>
    <col min="12" max="12" width="5.7109375" style="15" hidden="1" customWidth="1"/>
    <col min="13" max="13" width="7.7109375" style="15" customWidth="1"/>
    <col min="14" max="14" width="5.7109375" style="15" customWidth="1"/>
    <col min="15" max="15" width="7.7109375" style="15" hidden="1" customWidth="1"/>
    <col min="16" max="16" width="7.7109375" style="15" customWidth="1"/>
    <col min="17" max="17" width="4.7109375" style="15" customWidth="1"/>
    <col min="18" max="18" width="7.7109375" style="15" hidden="1" customWidth="1"/>
    <col min="19" max="19" width="7.7109375" style="15" customWidth="1"/>
    <col min="20" max="20" width="4.7109375" style="15" customWidth="1"/>
    <col min="21" max="21" width="7.7109375" style="15" hidden="1" customWidth="1"/>
    <col min="22" max="22" width="7.7109375" style="15" customWidth="1"/>
    <col min="23" max="23" width="4.7109375" style="15" customWidth="1"/>
    <col min="24" max="24" width="7.7109375" style="15" hidden="1" customWidth="1"/>
    <col min="25" max="25" width="7.7109375" style="15" customWidth="1"/>
    <col min="26" max="26" width="4.7109375" style="15" customWidth="1"/>
    <col min="27" max="27" width="7.7109375" style="15" hidden="1" customWidth="1"/>
    <col min="28" max="28" width="7.7109375" style="15" customWidth="1"/>
    <col min="29" max="29" width="4.7109375" style="15" customWidth="1"/>
    <col min="30" max="30" width="7.7109375" style="15" hidden="1" customWidth="1"/>
    <col min="31" max="31" width="7.7109375" style="15" customWidth="1"/>
    <col min="32" max="32" width="4.7109375" style="15" customWidth="1"/>
    <col min="33" max="35" width="4.7109375" style="15" hidden="1" customWidth="1"/>
    <col min="36" max="36" width="7.7109375" style="15" hidden="1" customWidth="1"/>
    <col min="37" max="37" width="7.7109375" style="15" customWidth="1"/>
    <col min="38" max="39" width="9.28125" style="52" customWidth="1"/>
    <col min="40" max="40" width="8.7109375" style="52" customWidth="1"/>
    <col min="41" max="41" width="10.7109375" style="52" customWidth="1"/>
    <col min="42" max="16384" width="9.140625" style="1" customWidth="1"/>
  </cols>
  <sheetData>
    <row r="1" spans="1:41" ht="33" customHeight="1" thickBot="1">
      <c r="A1" s="72" t="s">
        <v>176</v>
      </c>
      <c r="B1" s="73"/>
      <c r="C1" s="73"/>
      <c r="D1" s="73"/>
      <c r="E1" s="73"/>
      <c r="F1" s="74"/>
      <c r="G1" s="59" t="s">
        <v>149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1"/>
      <c r="AN1" s="62" t="s">
        <v>150</v>
      </c>
      <c r="AO1" s="63"/>
    </row>
    <row r="2" spans="1:41" ht="12.75">
      <c r="A2" s="75"/>
      <c r="B2" s="76"/>
      <c r="C2" s="76"/>
      <c r="D2" s="76"/>
      <c r="E2" s="76"/>
      <c r="F2" s="77"/>
      <c r="G2" s="64" t="s">
        <v>156</v>
      </c>
      <c r="H2" s="65"/>
      <c r="I2" s="64" t="s">
        <v>157</v>
      </c>
      <c r="J2" s="65"/>
      <c r="K2" s="64" t="s">
        <v>158</v>
      </c>
      <c r="L2" s="66"/>
      <c r="M2" s="65"/>
      <c r="N2" s="64" t="s">
        <v>159</v>
      </c>
      <c r="O2" s="66"/>
      <c r="P2" s="65"/>
      <c r="Q2" s="64" t="s">
        <v>162</v>
      </c>
      <c r="R2" s="66"/>
      <c r="S2" s="65"/>
      <c r="T2" s="64" t="s">
        <v>164</v>
      </c>
      <c r="U2" s="66"/>
      <c r="V2" s="65"/>
      <c r="W2" s="64" t="s">
        <v>166</v>
      </c>
      <c r="X2" s="66"/>
      <c r="Y2" s="65"/>
      <c r="Z2" s="64" t="s">
        <v>168</v>
      </c>
      <c r="AA2" s="66"/>
      <c r="AB2" s="65"/>
      <c r="AC2" s="64" t="s">
        <v>169</v>
      </c>
      <c r="AD2" s="66"/>
      <c r="AE2" s="65"/>
      <c r="AF2" s="64" t="s">
        <v>171</v>
      </c>
      <c r="AG2" s="66"/>
      <c r="AH2" s="66"/>
      <c r="AI2" s="66"/>
      <c r="AJ2" s="66"/>
      <c r="AK2" s="65"/>
      <c r="AL2" s="2" t="s">
        <v>155</v>
      </c>
      <c r="AM2" s="3" t="s">
        <v>151</v>
      </c>
      <c r="AN2" s="67" t="s">
        <v>152</v>
      </c>
      <c r="AO2" s="69" t="s">
        <v>153</v>
      </c>
    </row>
    <row r="3" spans="1:41" ht="12.75">
      <c r="A3" s="4"/>
      <c r="B3" s="5" t="s">
        <v>0</v>
      </c>
      <c r="C3" s="5" t="s">
        <v>1</v>
      </c>
      <c r="D3" s="6" t="s">
        <v>179</v>
      </c>
      <c r="E3" s="6" t="s">
        <v>174</v>
      </c>
      <c r="F3" s="7" t="s">
        <v>175</v>
      </c>
      <c r="G3" s="8" t="s">
        <v>154</v>
      </c>
      <c r="H3" s="9" t="s">
        <v>155</v>
      </c>
      <c r="I3" s="8" t="s">
        <v>154</v>
      </c>
      <c r="J3" s="9" t="s">
        <v>155</v>
      </c>
      <c r="K3" s="8" t="s">
        <v>160</v>
      </c>
      <c r="L3" s="10"/>
      <c r="M3" s="9" t="s">
        <v>155</v>
      </c>
      <c r="N3" s="8" t="s">
        <v>161</v>
      </c>
      <c r="O3" s="10"/>
      <c r="P3" s="9" t="s">
        <v>155</v>
      </c>
      <c r="Q3" s="8" t="s">
        <v>163</v>
      </c>
      <c r="R3" s="10"/>
      <c r="S3" s="9" t="s">
        <v>155</v>
      </c>
      <c r="T3" s="8" t="s">
        <v>165</v>
      </c>
      <c r="U3" s="10"/>
      <c r="V3" s="9" t="s">
        <v>155</v>
      </c>
      <c r="W3" s="8" t="s">
        <v>167</v>
      </c>
      <c r="X3" s="10"/>
      <c r="Y3" s="9" t="s">
        <v>155</v>
      </c>
      <c r="Z3" s="8" t="s">
        <v>180</v>
      </c>
      <c r="AA3" s="10"/>
      <c r="AB3" s="9" t="s">
        <v>155</v>
      </c>
      <c r="AC3" s="8" t="s">
        <v>170</v>
      </c>
      <c r="AD3" s="10"/>
      <c r="AE3" s="9" t="s">
        <v>155</v>
      </c>
      <c r="AF3" s="8" t="s">
        <v>172</v>
      </c>
      <c r="AG3" s="10" t="s">
        <v>173</v>
      </c>
      <c r="AH3" s="10"/>
      <c r="AI3" s="10"/>
      <c r="AJ3" s="10"/>
      <c r="AK3" s="9" t="s">
        <v>155</v>
      </c>
      <c r="AL3" s="11" t="s">
        <v>178</v>
      </c>
      <c r="AM3" s="12"/>
      <c r="AN3" s="68"/>
      <c r="AO3" s="70"/>
    </row>
    <row r="4" spans="1:41" ht="12.75">
      <c r="A4" s="4">
        <v>1</v>
      </c>
      <c r="B4" s="14" t="s">
        <v>4</v>
      </c>
      <c r="C4" s="14" t="s">
        <v>5</v>
      </c>
      <c r="D4" s="15" t="s">
        <v>100</v>
      </c>
      <c r="E4" s="16">
        <v>0.00023148148148148146</v>
      </c>
      <c r="F4" s="17">
        <v>0.2537037037037037</v>
      </c>
      <c r="G4" s="20">
        <v>2</v>
      </c>
      <c r="H4" s="19">
        <v>0.010416666666666666</v>
      </c>
      <c r="I4" s="20">
        <v>1</v>
      </c>
      <c r="J4" s="19">
        <v>0.006944444444444444</v>
      </c>
      <c r="K4" s="20">
        <v>1</v>
      </c>
      <c r="L4" s="21">
        <v>0.020833333333333332</v>
      </c>
      <c r="M4" s="19">
        <f aca="true" t="shared" si="0" ref="M4:M22">K4*L4</f>
        <v>0.020833333333333332</v>
      </c>
      <c r="N4" s="20">
        <v>15</v>
      </c>
      <c r="O4" s="21">
        <v>0.0006944444444444445</v>
      </c>
      <c r="P4" s="19">
        <f aca="true" t="shared" si="1" ref="P4:P22">N4*O4</f>
        <v>0.010416666666666668</v>
      </c>
      <c r="Q4" s="20">
        <v>13</v>
      </c>
      <c r="R4" s="21">
        <v>0.0006944444444444445</v>
      </c>
      <c r="S4" s="19">
        <f aca="true" t="shared" si="2" ref="S4:S22">Q4*R4</f>
        <v>0.009027777777777779</v>
      </c>
      <c r="T4" s="20">
        <v>12</v>
      </c>
      <c r="U4" s="21">
        <v>0.0006944444444444445</v>
      </c>
      <c r="V4" s="19">
        <f aca="true" t="shared" si="3" ref="V4:V22">T4*U4</f>
        <v>0.008333333333333333</v>
      </c>
      <c r="W4" s="20">
        <v>1</v>
      </c>
      <c r="X4" s="21">
        <v>0.008333333333333333</v>
      </c>
      <c r="Y4" s="19">
        <f aca="true" t="shared" si="4" ref="Y4:Y22">W4*X4</f>
        <v>0.008333333333333333</v>
      </c>
      <c r="Z4" s="20">
        <v>2</v>
      </c>
      <c r="AA4" s="21">
        <v>0.003472222222222222</v>
      </c>
      <c r="AB4" s="19">
        <f aca="true" t="shared" si="5" ref="AB4:AB22">Z4*AA4</f>
        <v>0.006944444444444444</v>
      </c>
      <c r="AC4" s="20">
        <v>2</v>
      </c>
      <c r="AD4" s="21">
        <v>0.004861111111111111</v>
      </c>
      <c r="AE4" s="19">
        <f aca="true" t="shared" si="6" ref="AE4:AE22">AC4*AD4</f>
        <v>0.009722222222222222</v>
      </c>
      <c r="AF4" s="20">
        <v>45</v>
      </c>
      <c r="AG4" s="22"/>
      <c r="AH4" s="22">
        <f aca="true" t="shared" si="7" ref="AH4:AH22">AF4/3</f>
        <v>15</v>
      </c>
      <c r="AI4" s="22">
        <f aca="true" t="shared" si="8" ref="AI4:AI22">AG4/2</f>
        <v>0</v>
      </c>
      <c r="AJ4" s="21">
        <v>0.0006944444444444445</v>
      </c>
      <c r="AK4" s="19">
        <f aca="true" t="shared" si="9" ref="AK4:AK22">(AH4+AI4)*AJ4</f>
        <v>0.010416666666666668</v>
      </c>
      <c r="AL4" s="23">
        <v>0.020833333333333332</v>
      </c>
      <c r="AM4" s="24">
        <f aca="true" t="shared" si="10" ref="AM4:AM22">SUM(H4+J4+M4+P4+S4+V4+Y4+AB4+AE4+AK4+AL4)</f>
        <v>0.12222222222222223</v>
      </c>
      <c r="AN4" s="25">
        <f aca="true" t="shared" si="11" ref="AN4:AN22">F4-E4</f>
        <v>0.2534722222222222</v>
      </c>
      <c r="AO4" s="26">
        <f aca="true" t="shared" si="12" ref="AO4:AO22">AN4-AM4</f>
        <v>0.13124999999999998</v>
      </c>
    </row>
    <row r="5" spans="1:41" ht="12.75">
      <c r="A5" s="4">
        <v>2</v>
      </c>
      <c r="B5" s="14" t="s">
        <v>51</v>
      </c>
      <c r="C5" s="14" t="s">
        <v>52</v>
      </c>
      <c r="D5" s="15" t="s">
        <v>107</v>
      </c>
      <c r="E5" s="16">
        <v>0.00185185185185185</v>
      </c>
      <c r="F5" s="17">
        <v>0.29582175925925924</v>
      </c>
      <c r="G5" s="18">
        <v>1</v>
      </c>
      <c r="H5" s="19">
        <v>0.006944444444444444</v>
      </c>
      <c r="I5" s="20">
        <v>1</v>
      </c>
      <c r="J5" s="19">
        <v>0.006944444444444444</v>
      </c>
      <c r="K5" s="18">
        <v>1</v>
      </c>
      <c r="L5" s="21">
        <v>0.020833333333333332</v>
      </c>
      <c r="M5" s="19">
        <f t="shared" si="0"/>
        <v>0.020833333333333332</v>
      </c>
      <c r="N5" s="18">
        <v>30</v>
      </c>
      <c r="O5" s="21">
        <v>0.0006944444444444445</v>
      </c>
      <c r="P5" s="27">
        <f t="shared" si="1"/>
        <v>0.020833333333333336</v>
      </c>
      <c r="Q5" s="18">
        <v>21</v>
      </c>
      <c r="R5" s="21">
        <v>0.0006944444444444445</v>
      </c>
      <c r="S5" s="27">
        <f t="shared" si="2"/>
        <v>0.014583333333333334</v>
      </c>
      <c r="T5" s="20">
        <v>21</v>
      </c>
      <c r="U5" s="21">
        <v>0.0006944444444444445</v>
      </c>
      <c r="V5" s="19">
        <f t="shared" si="3"/>
        <v>0.014583333333333334</v>
      </c>
      <c r="W5" s="20">
        <v>1</v>
      </c>
      <c r="X5" s="21">
        <v>0.008333333333333333</v>
      </c>
      <c r="Y5" s="19">
        <f t="shared" si="4"/>
        <v>0.008333333333333333</v>
      </c>
      <c r="Z5" s="20">
        <v>3</v>
      </c>
      <c r="AA5" s="21">
        <v>0.003472222222222222</v>
      </c>
      <c r="AB5" s="19">
        <f t="shared" si="5"/>
        <v>0.010416666666666666</v>
      </c>
      <c r="AC5" s="20">
        <v>2</v>
      </c>
      <c r="AD5" s="21">
        <v>0.004861111111111111</v>
      </c>
      <c r="AE5" s="19">
        <f t="shared" si="6"/>
        <v>0.009722222222222222</v>
      </c>
      <c r="AF5" s="20">
        <v>85</v>
      </c>
      <c r="AG5" s="22"/>
      <c r="AH5" s="22">
        <f t="shared" si="7"/>
        <v>28.333333333333332</v>
      </c>
      <c r="AI5" s="22">
        <f t="shared" si="8"/>
        <v>0</v>
      </c>
      <c r="AJ5" s="21">
        <v>0.0006944444444444445</v>
      </c>
      <c r="AK5" s="19">
        <f t="shared" si="9"/>
        <v>0.019675925925925927</v>
      </c>
      <c r="AL5" s="23">
        <v>0.006944444444444444</v>
      </c>
      <c r="AM5" s="24">
        <f t="shared" si="10"/>
        <v>0.13981481481481484</v>
      </c>
      <c r="AN5" s="25">
        <f t="shared" si="11"/>
        <v>0.2939699074074074</v>
      </c>
      <c r="AO5" s="26">
        <f t="shared" si="12"/>
        <v>0.15415509259259258</v>
      </c>
    </row>
    <row r="6" spans="1:41" ht="12.75">
      <c r="A6" s="4">
        <v>3</v>
      </c>
      <c r="B6" s="14" t="s">
        <v>91</v>
      </c>
      <c r="C6" s="14" t="s">
        <v>92</v>
      </c>
      <c r="D6" s="15" t="s">
        <v>102</v>
      </c>
      <c r="E6" s="16">
        <v>0.000694444444444444</v>
      </c>
      <c r="F6" s="17">
        <v>0.28032407407407406</v>
      </c>
      <c r="G6" s="18">
        <v>1</v>
      </c>
      <c r="H6" s="19">
        <v>0.006944444444444444</v>
      </c>
      <c r="I6" s="20">
        <v>1</v>
      </c>
      <c r="J6" s="19">
        <v>0.006944444444444444</v>
      </c>
      <c r="K6" s="18">
        <v>1</v>
      </c>
      <c r="L6" s="21">
        <v>0.020833333333333332</v>
      </c>
      <c r="M6" s="19">
        <f t="shared" si="0"/>
        <v>0.020833333333333332</v>
      </c>
      <c r="N6" s="18">
        <v>11</v>
      </c>
      <c r="O6" s="21">
        <v>0.0006944444444444445</v>
      </c>
      <c r="P6" s="27">
        <f t="shared" si="1"/>
        <v>0.0076388888888888895</v>
      </c>
      <c r="Q6" s="18">
        <v>10</v>
      </c>
      <c r="R6" s="21">
        <v>0.0006944444444444445</v>
      </c>
      <c r="S6" s="27">
        <f t="shared" si="2"/>
        <v>0.006944444444444445</v>
      </c>
      <c r="T6" s="20">
        <v>2</v>
      </c>
      <c r="U6" s="21">
        <v>0.0006944444444444445</v>
      </c>
      <c r="V6" s="19">
        <f t="shared" si="3"/>
        <v>0.001388888888888889</v>
      </c>
      <c r="W6" s="20">
        <v>1</v>
      </c>
      <c r="X6" s="21">
        <v>0.008333333333333333</v>
      </c>
      <c r="Y6" s="19">
        <f t="shared" si="4"/>
        <v>0.008333333333333333</v>
      </c>
      <c r="Z6" s="20">
        <v>4</v>
      </c>
      <c r="AA6" s="21">
        <v>0.003472222222222222</v>
      </c>
      <c r="AB6" s="19">
        <f t="shared" si="5"/>
        <v>0.013888888888888888</v>
      </c>
      <c r="AC6" s="20">
        <v>1</v>
      </c>
      <c r="AD6" s="21">
        <v>0.004861111111111111</v>
      </c>
      <c r="AE6" s="19">
        <f t="shared" si="6"/>
        <v>0.004861111111111111</v>
      </c>
      <c r="AF6" s="20">
        <v>75</v>
      </c>
      <c r="AG6" s="22"/>
      <c r="AH6" s="22">
        <f t="shared" si="7"/>
        <v>25</v>
      </c>
      <c r="AI6" s="22">
        <f t="shared" si="8"/>
        <v>0</v>
      </c>
      <c r="AJ6" s="21">
        <v>0.0006944444444444445</v>
      </c>
      <c r="AK6" s="19">
        <f t="shared" si="9"/>
        <v>0.017361111111111112</v>
      </c>
      <c r="AL6" s="23">
        <v>0.013888888888888888</v>
      </c>
      <c r="AM6" s="24">
        <f t="shared" si="10"/>
        <v>0.10902777777777778</v>
      </c>
      <c r="AN6" s="25">
        <f t="shared" si="11"/>
        <v>0.2796296296296296</v>
      </c>
      <c r="AO6" s="26">
        <f t="shared" si="12"/>
        <v>0.17060185185185184</v>
      </c>
    </row>
    <row r="7" spans="1:41" ht="12.75">
      <c r="A7" s="4">
        <v>4</v>
      </c>
      <c r="B7" s="14" t="s">
        <v>69</v>
      </c>
      <c r="C7" s="14" t="s">
        <v>68</v>
      </c>
      <c r="D7" s="15" t="s">
        <v>110</v>
      </c>
      <c r="E7" s="16">
        <v>0.00277777777777778</v>
      </c>
      <c r="F7" s="17">
        <v>0.313125</v>
      </c>
      <c r="G7" s="18">
        <v>1</v>
      </c>
      <c r="H7" s="19">
        <v>0.006944444444444444</v>
      </c>
      <c r="I7" s="20">
        <v>2</v>
      </c>
      <c r="J7" s="19">
        <v>0.013888888888888888</v>
      </c>
      <c r="K7" s="18">
        <v>1</v>
      </c>
      <c r="L7" s="21">
        <v>0.020833333333333332</v>
      </c>
      <c r="M7" s="19">
        <f t="shared" si="0"/>
        <v>0.020833333333333332</v>
      </c>
      <c r="N7" s="18">
        <v>30</v>
      </c>
      <c r="O7" s="21">
        <v>0.0006944444444444445</v>
      </c>
      <c r="P7" s="27">
        <f t="shared" si="1"/>
        <v>0.020833333333333336</v>
      </c>
      <c r="Q7" s="18">
        <v>17</v>
      </c>
      <c r="R7" s="21">
        <v>0.0006944444444444445</v>
      </c>
      <c r="S7" s="27">
        <f t="shared" si="2"/>
        <v>0.011805555555555555</v>
      </c>
      <c r="T7" s="20">
        <v>15</v>
      </c>
      <c r="U7" s="21">
        <v>0.0006944444444444445</v>
      </c>
      <c r="V7" s="19">
        <f t="shared" si="3"/>
        <v>0.010416666666666668</v>
      </c>
      <c r="W7" s="20">
        <v>1</v>
      </c>
      <c r="X7" s="21">
        <v>0.008333333333333333</v>
      </c>
      <c r="Y7" s="19">
        <f t="shared" si="4"/>
        <v>0.008333333333333333</v>
      </c>
      <c r="Z7" s="20">
        <v>4</v>
      </c>
      <c r="AA7" s="21">
        <v>0.003472222222222222</v>
      </c>
      <c r="AB7" s="19">
        <f t="shared" si="5"/>
        <v>0.013888888888888888</v>
      </c>
      <c r="AC7" s="20">
        <v>2</v>
      </c>
      <c r="AD7" s="21">
        <v>0.004861111111111111</v>
      </c>
      <c r="AE7" s="19">
        <f t="shared" si="6"/>
        <v>0.009722222222222222</v>
      </c>
      <c r="AF7" s="20">
        <v>84</v>
      </c>
      <c r="AG7" s="22"/>
      <c r="AH7" s="22">
        <f t="shared" si="7"/>
        <v>28</v>
      </c>
      <c r="AI7" s="22">
        <f t="shared" si="8"/>
        <v>0</v>
      </c>
      <c r="AJ7" s="21">
        <v>0.0006944444444444445</v>
      </c>
      <c r="AK7" s="19">
        <f t="shared" si="9"/>
        <v>0.019444444444444445</v>
      </c>
      <c r="AL7" s="23">
        <v>0</v>
      </c>
      <c r="AM7" s="24">
        <f t="shared" si="10"/>
        <v>0.13611111111111113</v>
      </c>
      <c r="AN7" s="25">
        <f t="shared" si="11"/>
        <v>0.3103472222222222</v>
      </c>
      <c r="AO7" s="26">
        <f t="shared" si="12"/>
        <v>0.1742361111111111</v>
      </c>
    </row>
    <row r="8" spans="1:41" ht="12.75">
      <c r="A8" s="4">
        <v>5</v>
      </c>
      <c r="B8" s="14" t="s">
        <v>34</v>
      </c>
      <c r="C8" s="14" t="s">
        <v>35</v>
      </c>
      <c r="D8" s="15" t="s">
        <v>105</v>
      </c>
      <c r="E8" s="16">
        <v>0.00138888888888889</v>
      </c>
      <c r="F8" s="17">
        <v>0.32358796296296294</v>
      </c>
      <c r="G8" s="18">
        <v>1</v>
      </c>
      <c r="H8" s="19">
        <v>0.013888888888888888</v>
      </c>
      <c r="I8" s="20">
        <v>1</v>
      </c>
      <c r="J8" s="19">
        <v>0.013888888888888888</v>
      </c>
      <c r="K8" s="18">
        <v>1</v>
      </c>
      <c r="L8" s="21">
        <v>0.020833333333333332</v>
      </c>
      <c r="M8" s="19">
        <f t="shared" si="0"/>
        <v>0.020833333333333332</v>
      </c>
      <c r="N8" s="18">
        <v>40</v>
      </c>
      <c r="O8" s="21">
        <v>0.0006944444444444445</v>
      </c>
      <c r="P8" s="27">
        <f t="shared" si="1"/>
        <v>0.02777777777777778</v>
      </c>
      <c r="Q8" s="18">
        <v>18</v>
      </c>
      <c r="R8" s="21">
        <v>0.0006944444444444445</v>
      </c>
      <c r="S8" s="27">
        <f t="shared" si="2"/>
        <v>0.0125</v>
      </c>
      <c r="T8" s="20">
        <v>8</v>
      </c>
      <c r="U8" s="21">
        <v>0.0006944444444444445</v>
      </c>
      <c r="V8" s="19">
        <f t="shared" si="3"/>
        <v>0.005555555555555556</v>
      </c>
      <c r="W8" s="20">
        <v>2</v>
      </c>
      <c r="X8" s="21">
        <v>0.008333333333333333</v>
      </c>
      <c r="Y8" s="19">
        <f t="shared" si="4"/>
        <v>0.016666666666666666</v>
      </c>
      <c r="Z8" s="20">
        <v>0</v>
      </c>
      <c r="AA8" s="21">
        <v>0.003472222222222222</v>
      </c>
      <c r="AB8" s="19">
        <f t="shared" si="5"/>
        <v>0</v>
      </c>
      <c r="AC8" s="20">
        <v>2</v>
      </c>
      <c r="AD8" s="21">
        <v>0.004861111111111111</v>
      </c>
      <c r="AE8" s="19">
        <f t="shared" si="6"/>
        <v>0.009722222222222222</v>
      </c>
      <c r="AF8" s="20">
        <v>60</v>
      </c>
      <c r="AG8" s="22"/>
      <c r="AH8" s="22">
        <f t="shared" si="7"/>
        <v>20</v>
      </c>
      <c r="AI8" s="22">
        <f t="shared" si="8"/>
        <v>0</v>
      </c>
      <c r="AJ8" s="21">
        <v>0.0006944444444444445</v>
      </c>
      <c r="AK8" s="19">
        <f t="shared" si="9"/>
        <v>0.01388888888888889</v>
      </c>
      <c r="AL8" s="23">
        <v>0</v>
      </c>
      <c r="AM8" s="24">
        <f t="shared" si="10"/>
        <v>0.13472222222222222</v>
      </c>
      <c r="AN8" s="25">
        <f t="shared" si="11"/>
        <v>0.32219907407407405</v>
      </c>
      <c r="AO8" s="26">
        <f t="shared" si="12"/>
        <v>0.18747685185185184</v>
      </c>
    </row>
    <row r="9" spans="1:41" ht="12.75">
      <c r="A9" s="4">
        <v>6</v>
      </c>
      <c r="B9" s="14" t="s">
        <v>58</v>
      </c>
      <c r="C9" s="14" t="s">
        <v>59</v>
      </c>
      <c r="D9" s="15" t="s">
        <v>108</v>
      </c>
      <c r="E9" s="16">
        <v>0.00231481481481481</v>
      </c>
      <c r="F9" s="17">
        <v>0.30343749999999997</v>
      </c>
      <c r="G9" s="18">
        <v>1</v>
      </c>
      <c r="H9" s="19">
        <v>0.006944444444444444</v>
      </c>
      <c r="I9" s="20">
        <v>0</v>
      </c>
      <c r="J9" s="19">
        <v>0</v>
      </c>
      <c r="K9" s="18">
        <v>1</v>
      </c>
      <c r="L9" s="21">
        <v>0.020833333333333332</v>
      </c>
      <c r="M9" s="19">
        <f t="shared" si="0"/>
        <v>0.020833333333333332</v>
      </c>
      <c r="N9" s="18">
        <v>20</v>
      </c>
      <c r="O9" s="21">
        <v>0.0006944444444444445</v>
      </c>
      <c r="P9" s="27">
        <f t="shared" si="1"/>
        <v>0.01388888888888889</v>
      </c>
      <c r="Q9" s="18">
        <v>12</v>
      </c>
      <c r="R9" s="21">
        <v>0.0006944444444444445</v>
      </c>
      <c r="S9" s="27">
        <f t="shared" si="2"/>
        <v>0.008333333333333333</v>
      </c>
      <c r="T9" s="20">
        <v>10</v>
      </c>
      <c r="U9" s="21">
        <v>0.0006944444444444445</v>
      </c>
      <c r="V9" s="19">
        <f t="shared" si="3"/>
        <v>0.006944444444444445</v>
      </c>
      <c r="W9" s="20">
        <v>1</v>
      </c>
      <c r="X9" s="21">
        <v>0.008333333333333333</v>
      </c>
      <c r="Y9" s="19">
        <f t="shared" si="4"/>
        <v>0.008333333333333333</v>
      </c>
      <c r="Z9" s="20">
        <v>2</v>
      </c>
      <c r="AA9" s="21">
        <v>0.003472222222222222</v>
      </c>
      <c r="AB9" s="19">
        <f t="shared" si="5"/>
        <v>0.006944444444444444</v>
      </c>
      <c r="AC9" s="20">
        <v>2</v>
      </c>
      <c r="AD9" s="21">
        <v>0.004861111111111111</v>
      </c>
      <c r="AE9" s="19">
        <f t="shared" si="6"/>
        <v>0.009722222222222222</v>
      </c>
      <c r="AF9" s="20">
        <v>85</v>
      </c>
      <c r="AG9" s="22"/>
      <c r="AH9" s="22">
        <f t="shared" si="7"/>
        <v>28.333333333333332</v>
      </c>
      <c r="AI9" s="22">
        <f t="shared" si="8"/>
        <v>0</v>
      </c>
      <c r="AJ9" s="21">
        <v>0.0006944444444444445</v>
      </c>
      <c r="AK9" s="19">
        <f t="shared" si="9"/>
        <v>0.019675925925925927</v>
      </c>
      <c r="AL9" s="23">
        <v>0</v>
      </c>
      <c r="AM9" s="24">
        <f t="shared" si="10"/>
        <v>0.10162037037037039</v>
      </c>
      <c r="AN9" s="25">
        <f t="shared" si="11"/>
        <v>0.30112268518518515</v>
      </c>
      <c r="AO9" s="26">
        <f t="shared" si="12"/>
        <v>0.19950231481481476</v>
      </c>
    </row>
    <row r="10" spans="1:41" ht="12.75">
      <c r="A10" s="4">
        <v>7</v>
      </c>
      <c r="B10" s="14" t="s">
        <v>89</v>
      </c>
      <c r="C10" s="14" t="s">
        <v>90</v>
      </c>
      <c r="D10" s="15" t="s">
        <v>115</v>
      </c>
      <c r="E10" s="16">
        <v>0.00393518518518518</v>
      </c>
      <c r="F10" s="17">
        <v>0.3055439814814815</v>
      </c>
      <c r="G10" s="18">
        <v>1</v>
      </c>
      <c r="H10" s="19">
        <v>0.006944444444444444</v>
      </c>
      <c r="I10" s="20">
        <v>1</v>
      </c>
      <c r="J10" s="19">
        <v>0.006944444444444444</v>
      </c>
      <c r="K10" s="18">
        <v>1</v>
      </c>
      <c r="L10" s="21">
        <v>0.020833333333333332</v>
      </c>
      <c r="M10" s="19">
        <f t="shared" si="0"/>
        <v>0.020833333333333332</v>
      </c>
      <c r="N10" s="18">
        <v>40</v>
      </c>
      <c r="O10" s="21">
        <v>0.0006944444444444445</v>
      </c>
      <c r="P10" s="27">
        <f t="shared" si="1"/>
        <v>0.02777777777777778</v>
      </c>
      <c r="Q10" s="18">
        <v>5</v>
      </c>
      <c r="R10" s="21">
        <v>0.0006944444444444445</v>
      </c>
      <c r="S10" s="27">
        <f t="shared" si="2"/>
        <v>0.0034722222222222225</v>
      </c>
      <c r="T10" s="20">
        <v>6</v>
      </c>
      <c r="U10" s="21">
        <v>0.0006944444444444445</v>
      </c>
      <c r="V10" s="19">
        <f t="shared" si="3"/>
        <v>0.004166666666666667</v>
      </c>
      <c r="W10" s="20">
        <v>1</v>
      </c>
      <c r="X10" s="21">
        <v>0.008333333333333333</v>
      </c>
      <c r="Y10" s="19">
        <f t="shared" si="4"/>
        <v>0.008333333333333333</v>
      </c>
      <c r="Z10" s="20">
        <v>1</v>
      </c>
      <c r="AA10" s="21">
        <v>0.003472222222222222</v>
      </c>
      <c r="AB10" s="19">
        <f t="shared" si="5"/>
        <v>0.003472222222222222</v>
      </c>
      <c r="AC10" s="20">
        <v>1</v>
      </c>
      <c r="AD10" s="21">
        <v>0.004861111111111111</v>
      </c>
      <c r="AE10" s="19">
        <f t="shared" si="6"/>
        <v>0.004861111111111111</v>
      </c>
      <c r="AF10" s="20">
        <v>30</v>
      </c>
      <c r="AG10" s="22"/>
      <c r="AH10" s="22">
        <f t="shared" si="7"/>
        <v>10</v>
      </c>
      <c r="AI10" s="22">
        <f t="shared" si="8"/>
        <v>0</v>
      </c>
      <c r="AJ10" s="21">
        <v>0.0006944444444444445</v>
      </c>
      <c r="AK10" s="19">
        <f t="shared" si="9"/>
        <v>0.006944444444444445</v>
      </c>
      <c r="AL10" s="23">
        <v>0</v>
      </c>
      <c r="AM10" s="24">
        <f t="shared" si="10"/>
        <v>0.09375</v>
      </c>
      <c r="AN10" s="25">
        <f t="shared" si="11"/>
        <v>0.30160879629629633</v>
      </c>
      <c r="AO10" s="26">
        <f t="shared" si="12"/>
        <v>0.20785879629629633</v>
      </c>
    </row>
    <row r="11" spans="1:41" ht="12.75">
      <c r="A11" s="4">
        <v>8</v>
      </c>
      <c r="B11" s="14" t="s">
        <v>74</v>
      </c>
      <c r="C11" s="14" t="s">
        <v>75</v>
      </c>
      <c r="D11" s="15" t="s">
        <v>111</v>
      </c>
      <c r="E11" s="16">
        <v>0.00300925925925926</v>
      </c>
      <c r="F11" s="17">
        <v>0.36412037037037037</v>
      </c>
      <c r="G11" s="18">
        <v>2</v>
      </c>
      <c r="H11" s="19">
        <v>0.013888888888888888</v>
      </c>
      <c r="I11" s="20">
        <v>2</v>
      </c>
      <c r="J11" s="19">
        <v>0.013888888888888888</v>
      </c>
      <c r="K11" s="18">
        <v>0</v>
      </c>
      <c r="L11" s="21">
        <v>0.020833333333333332</v>
      </c>
      <c r="M11" s="19">
        <f t="shared" si="0"/>
        <v>0</v>
      </c>
      <c r="N11" s="18">
        <v>70</v>
      </c>
      <c r="O11" s="21">
        <v>0.0006944444444444445</v>
      </c>
      <c r="P11" s="53">
        <f t="shared" si="1"/>
        <v>0.04861111111111111</v>
      </c>
      <c r="Q11" s="18">
        <v>20</v>
      </c>
      <c r="R11" s="21">
        <v>0.0006944444444444445</v>
      </c>
      <c r="S11" s="27">
        <f t="shared" si="2"/>
        <v>0.01388888888888889</v>
      </c>
      <c r="T11" s="20">
        <v>12</v>
      </c>
      <c r="U11" s="21">
        <v>0.0006944444444444445</v>
      </c>
      <c r="V11" s="19">
        <f t="shared" si="3"/>
        <v>0.008333333333333333</v>
      </c>
      <c r="W11" s="20">
        <v>1</v>
      </c>
      <c r="X11" s="21">
        <v>0.008333333333333333</v>
      </c>
      <c r="Y11" s="19">
        <f t="shared" si="4"/>
        <v>0.008333333333333333</v>
      </c>
      <c r="Z11" s="20">
        <v>1</v>
      </c>
      <c r="AA11" s="21">
        <v>0.003472222222222222</v>
      </c>
      <c r="AB11" s="19">
        <f t="shared" si="5"/>
        <v>0.003472222222222222</v>
      </c>
      <c r="AC11" s="20">
        <v>2</v>
      </c>
      <c r="AD11" s="21">
        <v>0.004861111111111111</v>
      </c>
      <c r="AE11" s="19">
        <f t="shared" si="6"/>
        <v>0.009722222222222222</v>
      </c>
      <c r="AF11" s="20">
        <v>75</v>
      </c>
      <c r="AG11" s="22"/>
      <c r="AH11" s="22">
        <f t="shared" si="7"/>
        <v>25</v>
      </c>
      <c r="AI11" s="22">
        <f t="shared" si="8"/>
        <v>0</v>
      </c>
      <c r="AJ11" s="21">
        <v>0.0006944444444444445</v>
      </c>
      <c r="AK11" s="19">
        <f t="shared" si="9"/>
        <v>0.017361111111111112</v>
      </c>
      <c r="AL11" s="23">
        <v>0</v>
      </c>
      <c r="AM11" s="24">
        <f t="shared" si="10"/>
        <v>0.1375</v>
      </c>
      <c r="AN11" s="25">
        <f t="shared" si="11"/>
        <v>0.3611111111111111</v>
      </c>
      <c r="AO11" s="26">
        <f t="shared" si="12"/>
        <v>0.2236111111111111</v>
      </c>
    </row>
    <row r="12" spans="1:41" ht="12.75">
      <c r="A12" s="4">
        <v>9</v>
      </c>
      <c r="B12" s="14" t="s">
        <v>76</v>
      </c>
      <c r="C12" s="14" t="s">
        <v>77</v>
      </c>
      <c r="D12" s="15" t="s">
        <v>112</v>
      </c>
      <c r="E12" s="16">
        <v>0.00324074074074074</v>
      </c>
      <c r="F12" s="17">
        <v>0.3398263888888889</v>
      </c>
      <c r="G12" s="18">
        <v>2</v>
      </c>
      <c r="H12" s="19">
        <v>0.013888888888888888</v>
      </c>
      <c r="I12" s="20">
        <v>2</v>
      </c>
      <c r="J12" s="19">
        <v>0.013888888888888888</v>
      </c>
      <c r="K12" s="18">
        <v>1</v>
      </c>
      <c r="L12" s="21">
        <v>0.020833333333333332</v>
      </c>
      <c r="M12" s="19">
        <f t="shared" si="0"/>
        <v>0.020833333333333332</v>
      </c>
      <c r="N12" s="18">
        <v>27</v>
      </c>
      <c r="O12" s="21">
        <v>0.0006944444444444445</v>
      </c>
      <c r="P12" s="27">
        <f t="shared" si="1"/>
        <v>0.01875</v>
      </c>
      <c r="Q12" s="18">
        <v>8</v>
      </c>
      <c r="R12" s="21">
        <v>0.0006944444444444445</v>
      </c>
      <c r="S12" s="27">
        <f t="shared" si="2"/>
        <v>0.005555555555555556</v>
      </c>
      <c r="T12" s="20">
        <v>13</v>
      </c>
      <c r="U12" s="21">
        <v>0.0006944444444444445</v>
      </c>
      <c r="V12" s="19">
        <f t="shared" si="3"/>
        <v>0.009027777777777779</v>
      </c>
      <c r="W12" s="20">
        <v>1</v>
      </c>
      <c r="X12" s="21">
        <v>0.008333333333333333</v>
      </c>
      <c r="Y12" s="19">
        <f t="shared" si="4"/>
        <v>0.008333333333333333</v>
      </c>
      <c r="Z12" s="20">
        <v>1</v>
      </c>
      <c r="AA12" s="21">
        <v>0.003472222222222222</v>
      </c>
      <c r="AB12" s="19">
        <f t="shared" si="5"/>
        <v>0.003472222222222222</v>
      </c>
      <c r="AC12" s="20">
        <v>2</v>
      </c>
      <c r="AD12" s="21">
        <v>0.004861111111111111</v>
      </c>
      <c r="AE12" s="19">
        <f t="shared" si="6"/>
        <v>0.009722222222222222</v>
      </c>
      <c r="AF12" s="20">
        <v>37</v>
      </c>
      <c r="AG12" s="22"/>
      <c r="AH12" s="22">
        <f t="shared" si="7"/>
        <v>12.333333333333334</v>
      </c>
      <c r="AI12" s="22">
        <f t="shared" si="8"/>
        <v>0</v>
      </c>
      <c r="AJ12" s="21">
        <v>0.0006944444444444445</v>
      </c>
      <c r="AK12" s="19">
        <f t="shared" si="9"/>
        <v>0.008564814814814815</v>
      </c>
      <c r="AL12" s="23">
        <v>0</v>
      </c>
      <c r="AM12" s="24">
        <f t="shared" si="10"/>
        <v>0.11203703703703703</v>
      </c>
      <c r="AN12" s="25">
        <f t="shared" si="11"/>
        <v>0.3365856481481481</v>
      </c>
      <c r="AO12" s="26">
        <f t="shared" si="12"/>
        <v>0.22454861111111107</v>
      </c>
    </row>
    <row r="13" spans="1:41" ht="12.75">
      <c r="A13" s="4">
        <v>10</v>
      </c>
      <c r="B13" s="14" t="s">
        <v>96</v>
      </c>
      <c r="C13" s="14" t="s">
        <v>97</v>
      </c>
      <c r="D13" s="15" t="s">
        <v>116</v>
      </c>
      <c r="E13" s="16">
        <v>0.004166666666666667</v>
      </c>
      <c r="F13" s="17">
        <v>0.3199537037037037</v>
      </c>
      <c r="G13" s="18">
        <v>2</v>
      </c>
      <c r="H13" s="19">
        <v>0.010416666666666666</v>
      </c>
      <c r="I13" s="20">
        <v>2</v>
      </c>
      <c r="J13" s="19">
        <v>0.013888888888888888</v>
      </c>
      <c r="K13" s="18">
        <v>0</v>
      </c>
      <c r="L13" s="21">
        <v>0.020833333333333332</v>
      </c>
      <c r="M13" s="19">
        <f t="shared" si="0"/>
        <v>0</v>
      </c>
      <c r="N13" s="18">
        <v>16</v>
      </c>
      <c r="O13" s="21">
        <v>0.0006944444444444445</v>
      </c>
      <c r="P13" s="27">
        <f t="shared" si="1"/>
        <v>0.011111111111111112</v>
      </c>
      <c r="Q13" s="18">
        <v>10</v>
      </c>
      <c r="R13" s="21">
        <v>0.0006944444444444445</v>
      </c>
      <c r="S13" s="27">
        <f t="shared" si="2"/>
        <v>0.006944444444444445</v>
      </c>
      <c r="T13" s="20">
        <v>12</v>
      </c>
      <c r="U13" s="21">
        <v>0.0006944444444444445</v>
      </c>
      <c r="V13" s="19">
        <f t="shared" si="3"/>
        <v>0.008333333333333333</v>
      </c>
      <c r="W13" s="20">
        <v>1</v>
      </c>
      <c r="X13" s="21">
        <v>0.008333333333333333</v>
      </c>
      <c r="Y13" s="19">
        <f t="shared" si="4"/>
        <v>0.008333333333333333</v>
      </c>
      <c r="Z13" s="20">
        <v>4</v>
      </c>
      <c r="AA13" s="21">
        <v>0.003472222222222222</v>
      </c>
      <c r="AB13" s="19">
        <f t="shared" si="5"/>
        <v>0.013888888888888888</v>
      </c>
      <c r="AC13" s="20">
        <v>2</v>
      </c>
      <c r="AD13" s="21">
        <v>0.004861111111111111</v>
      </c>
      <c r="AE13" s="19">
        <f t="shared" si="6"/>
        <v>0.009722222222222222</v>
      </c>
      <c r="AF13" s="20">
        <v>37</v>
      </c>
      <c r="AG13" s="22"/>
      <c r="AH13" s="22">
        <f t="shared" si="7"/>
        <v>12.333333333333334</v>
      </c>
      <c r="AI13" s="22">
        <f t="shared" si="8"/>
        <v>0</v>
      </c>
      <c r="AJ13" s="21">
        <v>0.0006944444444444445</v>
      </c>
      <c r="AK13" s="19">
        <f t="shared" si="9"/>
        <v>0.008564814814814815</v>
      </c>
      <c r="AL13" s="23">
        <v>0</v>
      </c>
      <c r="AM13" s="24">
        <f t="shared" si="10"/>
        <v>0.09120370370370369</v>
      </c>
      <c r="AN13" s="25">
        <f t="shared" si="11"/>
        <v>0.31578703703703703</v>
      </c>
      <c r="AO13" s="26">
        <f t="shared" si="12"/>
        <v>0.22458333333333336</v>
      </c>
    </row>
    <row r="14" spans="1:41" ht="12.75">
      <c r="A14" s="4">
        <v>11</v>
      </c>
      <c r="B14" s="14" t="s">
        <v>10</v>
      </c>
      <c r="C14" s="14" t="s">
        <v>11</v>
      </c>
      <c r="D14" s="15" t="s">
        <v>103</v>
      </c>
      <c r="E14" s="16">
        <v>0.000925925925925926</v>
      </c>
      <c r="F14" s="17">
        <v>0.3627314814814815</v>
      </c>
      <c r="G14" s="18">
        <v>1</v>
      </c>
      <c r="H14" s="19">
        <v>0.006944444444444444</v>
      </c>
      <c r="I14" s="18">
        <v>1</v>
      </c>
      <c r="J14" s="19">
        <v>0.006944444444444444</v>
      </c>
      <c r="K14" s="18">
        <v>1</v>
      </c>
      <c r="L14" s="21">
        <v>0.020833333333333332</v>
      </c>
      <c r="M14" s="19">
        <f t="shared" si="0"/>
        <v>0.020833333333333332</v>
      </c>
      <c r="N14" s="18">
        <v>50</v>
      </c>
      <c r="O14" s="21">
        <v>0.0006944444444444445</v>
      </c>
      <c r="P14" s="27">
        <f t="shared" si="1"/>
        <v>0.034722222222222224</v>
      </c>
      <c r="Q14" s="18">
        <v>10</v>
      </c>
      <c r="R14" s="21">
        <v>0.0006944444444444445</v>
      </c>
      <c r="S14" s="27">
        <f t="shared" si="2"/>
        <v>0.006944444444444445</v>
      </c>
      <c r="T14" s="20">
        <v>6</v>
      </c>
      <c r="U14" s="21">
        <v>0.0006944444444444445</v>
      </c>
      <c r="V14" s="19">
        <f t="shared" si="3"/>
        <v>0.004166666666666667</v>
      </c>
      <c r="W14" s="20">
        <v>1</v>
      </c>
      <c r="X14" s="21">
        <v>0.008333333333333333</v>
      </c>
      <c r="Y14" s="19">
        <f t="shared" si="4"/>
        <v>0.008333333333333333</v>
      </c>
      <c r="Z14" s="20">
        <v>4</v>
      </c>
      <c r="AA14" s="21">
        <v>0.003472222222222222</v>
      </c>
      <c r="AB14" s="19">
        <f t="shared" si="5"/>
        <v>0.013888888888888888</v>
      </c>
      <c r="AC14" s="20">
        <v>2</v>
      </c>
      <c r="AD14" s="21">
        <v>0.004861111111111111</v>
      </c>
      <c r="AE14" s="19">
        <f t="shared" si="6"/>
        <v>0.009722222222222222</v>
      </c>
      <c r="AF14" s="20">
        <v>0</v>
      </c>
      <c r="AG14" s="22"/>
      <c r="AH14" s="22">
        <f t="shared" si="7"/>
        <v>0</v>
      </c>
      <c r="AI14" s="22">
        <f t="shared" si="8"/>
        <v>0</v>
      </c>
      <c r="AJ14" s="21">
        <v>0.0006944444444444445</v>
      </c>
      <c r="AK14" s="19">
        <f t="shared" si="9"/>
        <v>0</v>
      </c>
      <c r="AL14" s="23">
        <v>0</v>
      </c>
      <c r="AM14" s="24">
        <f t="shared" si="10"/>
        <v>0.11249999999999999</v>
      </c>
      <c r="AN14" s="25">
        <f t="shared" si="11"/>
        <v>0.36180555555555555</v>
      </c>
      <c r="AO14" s="26">
        <f t="shared" si="12"/>
        <v>0.24930555555555556</v>
      </c>
    </row>
    <row r="15" spans="1:41" ht="12.75">
      <c r="A15" s="4">
        <v>12</v>
      </c>
      <c r="B15" s="14" t="s">
        <v>56</v>
      </c>
      <c r="C15" s="14" t="s">
        <v>57</v>
      </c>
      <c r="D15" s="15" t="s">
        <v>148</v>
      </c>
      <c r="E15" s="16">
        <v>0.00208333333333333</v>
      </c>
      <c r="F15" s="17">
        <v>0.3354861111111111</v>
      </c>
      <c r="G15" s="18">
        <v>1</v>
      </c>
      <c r="H15" s="19">
        <v>0.006944444444444444</v>
      </c>
      <c r="I15" s="20">
        <v>1</v>
      </c>
      <c r="J15" s="19">
        <v>0.006944444444444444</v>
      </c>
      <c r="K15" s="18">
        <v>0</v>
      </c>
      <c r="L15" s="21">
        <v>0.020833333333333332</v>
      </c>
      <c r="M15" s="19">
        <f t="shared" si="0"/>
        <v>0</v>
      </c>
      <c r="N15" s="18">
        <v>20</v>
      </c>
      <c r="O15" s="21">
        <v>0.0006944444444444445</v>
      </c>
      <c r="P15" s="27">
        <f t="shared" si="1"/>
        <v>0.01388888888888889</v>
      </c>
      <c r="Q15" s="18">
        <v>10</v>
      </c>
      <c r="R15" s="21">
        <v>0.0006944444444444445</v>
      </c>
      <c r="S15" s="27">
        <f t="shared" si="2"/>
        <v>0.006944444444444445</v>
      </c>
      <c r="T15" s="20">
        <v>8</v>
      </c>
      <c r="U15" s="21">
        <v>0.0006944444444444445</v>
      </c>
      <c r="V15" s="19">
        <f t="shared" si="3"/>
        <v>0.005555555555555556</v>
      </c>
      <c r="W15" s="20">
        <v>0</v>
      </c>
      <c r="X15" s="21">
        <v>0.008333333333333333</v>
      </c>
      <c r="Y15" s="19">
        <f t="shared" si="4"/>
        <v>0</v>
      </c>
      <c r="Z15" s="20">
        <v>4</v>
      </c>
      <c r="AA15" s="21">
        <v>0.003472222222222222</v>
      </c>
      <c r="AB15" s="19">
        <f t="shared" si="5"/>
        <v>0.013888888888888888</v>
      </c>
      <c r="AC15" s="20">
        <v>2</v>
      </c>
      <c r="AD15" s="21">
        <v>0.004861111111111111</v>
      </c>
      <c r="AE15" s="19">
        <f t="shared" si="6"/>
        <v>0.009722222222222222</v>
      </c>
      <c r="AF15" s="20">
        <v>57</v>
      </c>
      <c r="AG15" s="22"/>
      <c r="AH15" s="22">
        <f t="shared" si="7"/>
        <v>19</v>
      </c>
      <c r="AI15" s="22">
        <f t="shared" si="8"/>
        <v>0</v>
      </c>
      <c r="AJ15" s="21">
        <v>0.0006944444444444445</v>
      </c>
      <c r="AK15" s="19">
        <f t="shared" si="9"/>
        <v>0.013194444444444444</v>
      </c>
      <c r="AL15" s="23">
        <v>0</v>
      </c>
      <c r="AM15" s="24">
        <f t="shared" si="10"/>
        <v>0.07708333333333332</v>
      </c>
      <c r="AN15" s="25">
        <f t="shared" si="11"/>
        <v>0.33340277777777777</v>
      </c>
      <c r="AO15" s="26">
        <f t="shared" si="12"/>
        <v>0.25631944444444443</v>
      </c>
    </row>
    <row r="16" spans="1:41" ht="12.75">
      <c r="A16" s="4">
        <v>13</v>
      </c>
      <c r="B16" s="14" t="s">
        <v>78</v>
      </c>
      <c r="C16" s="14" t="s">
        <v>79</v>
      </c>
      <c r="D16" s="15" t="s">
        <v>113</v>
      </c>
      <c r="E16" s="16">
        <v>0.00347222222222222</v>
      </c>
      <c r="F16" s="17">
        <v>0.37798611111111113</v>
      </c>
      <c r="G16" s="18">
        <v>1</v>
      </c>
      <c r="H16" s="19">
        <v>0.006944444444444444</v>
      </c>
      <c r="I16" s="20">
        <v>2</v>
      </c>
      <c r="J16" s="19">
        <v>0.013888888888888888</v>
      </c>
      <c r="K16" s="18">
        <v>1</v>
      </c>
      <c r="L16" s="21">
        <v>0.020833333333333332</v>
      </c>
      <c r="M16" s="19">
        <f t="shared" si="0"/>
        <v>0.020833333333333332</v>
      </c>
      <c r="N16" s="18">
        <v>35</v>
      </c>
      <c r="O16" s="21">
        <v>0.0006944444444444445</v>
      </c>
      <c r="P16" s="27">
        <f t="shared" si="1"/>
        <v>0.024305555555555556</v>
      </c>
      <c r="Q16" s="18">
        <v>11</v>
      </c>
      <c r="R16" s="21">
        <v>0.0006944444444444445</v>
      </c>
      <c r="S16" s="27">
        <f t="shared" si="2"/>
        <v>0.0076388888888888895</v>
      </c>
      <c r="T16" s="20">
        <v>15</v>
      </c>
      <c r="U16" s="21">
        <v>0.0006944444444444445</v>
      </c>
      <c r="V16" s="19">
        <f t="shared" si="3"/>
        <v>0.010416666666666668</v>
      </c>
      <c r="W16" s="20">
        <v>1</v>
      </c>
      <c r="X16" s="21">
        <v>0.008333333333333333</v>
      </c>
      <c r="Y16" s="19">
        <f t="shared" si="4"/>
        <v>0.008333333333333333</v>
      </c>
      <c r="Z16" s="20">
        <v>3</v>
      </c>
      <c r="AA16" s="21">
        <v>0.003472222222222222</v>
      </c>
      <c r="AB16" s="19">
        <f t="shared" si="5"/>
        <v>0.010416666666666666</v>
      </c>
      <c r="AC16" s="20">
        <v>0</v>
      </c>
      <c r="AD16" s="21">
        <v>0.004861111111111111</v>
      </c>
      <c r="AE16" s="19">
        <f t="shared" si="6"/>
        <v>0</v>
      </c>
      <c r="AF16" s="20">
        <v>0</v>
      </c>
      <c r="AG16" s="22"/>
      <c r="AH16" s="22">
        <f t="shared" si="7"/>
        <v>0</v>
      </c>
      <c r="AI16" s="22">
        <f t="shared" si="8"/>
        <v>0</v>
      </c>
      <c r="AJ16" s="21">
        <v>0.0006944444444444445</v>
      </c>
      <c r="AK16" s="19">
        <f t="shared" si="9"/>
        <v>0</v>
      </c>
      <c r="AL16" s="23">
        <v>0</v>
      </c>
      <c r="AM16" s="24">
        <f t="shared" si="10"/>
        <v>0.10277777777777779</v>
      </c>
      <c r="AN16" s="25">
        <f t="shared" si="11"/>
        <v>0.3745138888888889</v>
      </c>
      <c r="AO16" s="26">
        <f t="shared" si="12"/>
        <v>0.2717361111111111</v>
      </c>
    </row>
    <row r="17" spans="1:41" ht="12.75">
      <c r="A17" s="4">
        <v>14</v>
      </c>
      <c r="B17" s="14" t="s">
        <v>84</v>
      </c>
      <c r="C17" s="14" t="s">
        <v>64</v>
      </c>
      <c r="D17" s="15" t="s">
        <v>109</v>
      </c>
      <c r="E17" s="16">
        <v>0.0025462962962963</v>
      </c>
      <c r="F17" s="17">
        <v>0.36332175925925925</v>
      </c>
      <c r="G17" s="18">
        <v>2</v>
      </c>
      <c r="H17" s="19">
        <v>0.013888888888888888</v>
      </c>
      <c r="I17" s="20">
        <v>2</v>
      </c>
      <c r="J17" s="19">
        <v>0.013888888888888888</v>
      </c>
      <c r="K17" s="18">
        <v>0</v>
      </c>
      <c r="L17" s="21">
        <v>0.020833333333333332</v>
      </c>
      <c r="M17" s="19">
        <f t="shared" si="0"/>
        <v>0</v>
      </c>
      <c r="N17" s="18">
        <v>15</v>
      </c>
      <c r="O17" s="21">
        <v>0.0006944444444444445</v>
      </c>
      <c r="P17" s="27">
        <f t="shared" si="1"/>
        <v>0.010416666666666668</v>
      </c>
      <c r="Q17" s="18">
        <v>21</v>
      </c>
      <c r="R17" s="21">
        <v>0.0006944444444444445</v>
      </c>
      <c r="S17" s="27">
        <f t="shared" si="2"/>
        <v>0.014583333333333334</v>
      </c>
      <c r="T17" s="20">
        <v>2</v>
      </c>
      <c r="U17" s="21">
        <v>0.0006944444444444445</v>
      </c>
      <c r="V17" s="19">
        <f t="shared" si="3"/>
        <v>0.001388888888888889</v>
      </c>
      <c r="W17" s="20">
        <v>1</v>
      </c>
      <c r="X17" s="21">
        <v>0.008333333333333333</v>
      </c>
      <c r="Y17" s="19">
        <f t="shared" si="4"/>
        <v>0.008333333333333333</v>
      </c>
      <c r="Z17" s="20">
        <v>1</v>
      </c>
      <c r="AA17" s="21">
        <v>0.003472222222222222</v>
      </c>
      <c r="AB17" s="19">
        <f t="shared" si="5"/>
        <v>0.003472222222222222</v>
      </c>
      <c r="AC17" s="20">
        <v>2</v>
      </c>
      <c r="AD17" s="21">
        <v>0.004861111111111111</v>
      </c>
      <c r="AE17" s="19">
        <f t="shared" si="6"/>
        <v>0.009722222222222222</v>
      </c>
      <c r="AF17" s="20">
        <v>0</v>
      </c>
      <c r="AG17" s="22"/>
      <c r="AH17" s="22">
        <f t="shared" si="7"/>
        <v>0</v>
      </c>
      <c r="AI17" s="22">
        <f t="shared" si="8"/>
        <v>0</v>
      </c>
      <c r="AJ17" s="21">
        <v>0.0006944444444444445</v>
      </c>
      <c r="AK17" s="19">
        <f t="shared" si="9"/>
        <v>0</v>
      </c>
      <c r="AL17" s="23">
        <v>0</v>
      </c>
      <c r="AM17" s="24">
        <f t="shared" si="10"/>
        <v>0.07569444444444445</v>
      </c>
      <c r="AN17" s="25">
        <f t="shared" si="11"/>
        <v>0.3607754629629629</v>
      </c>
      <c r="AO17" s="26">
        <f t="shared" si="12"/>
        <v>0.28508101851851847</v>
      </c>
    </row>
    <row r="18" spans="1:41" ht="12.75">
      <c r="A18" s="4">
        <v>15</v>
      </c>
      <c r="B18" s="14" t="s">
        <v>81</v>
      </c>
      <c r="C18" s="14" t="s">
        <v>82</v>
      </c>
      <c r="D18" s="15" t="s">
        <v>114</v>
      </c>
      <c r="E18" s="16">
        <v>0.0037037037037037</v>
      </c>
      <c r="F18" s="17">
        <v>0.38640046296296293</v>
      </c>
      <c r="G18" s="18">
        <v>1</v>
      </c>
      <c r="H18" s="19">
        <v>0.006944444444444444</v>
      </c>
      <c r="I18" s="20">
        <v>1</v>
      </c>
      <c r="J18" s="19">
        <v>0.006944444444444444</v>
      </c>
      <c r="K18" s="18">
        <v>1</v>
      </c>
      <c r="L18" s="21">
        <v>0.020833333333333332</v>
      </c>
      <c r="M18" s="19">
        <f t="shared" si="0"/>
        <v>0.020833333333333332</v>
      </c>
      <c r="N18" s="18">
        <v>25</v>
      </c>
      <c r="O18" s="21">
        <v>0.0006944444444444445</v>
      </c>
      <c r="P18" s="27">
        <f t="shared" si="1"/>
        <v>0.017361111111111112</v>
      </c>
      <c r="Q18" s="18">
        <v>6</v>
      </c>
      <c r="R18" s="21">
        <v>0.0006944444444444445</v>
      </c>
      <c r="S18" s="27">
        <f t="shared" si="2"/>
        <v>0.004166666666666667</v>
      </c>
      <c r="T18" s="20">
        <v>3</v>
      </c>
      <c r="U18" s="21">
        <v>0.0006944444444444445</v>
      </c>
      <c r="V18" s="19">
        <f t="shared" si="3"/>
        <v>0.0020833333333333333</v>
      </c>
      <c r="W18" s="20">
        <v>1</v>
      </c>
      <c r="X18" s="21">
        <v>0.008333333333333333</v>
      </c>
      <c r="Y18" s="19">
        <f t="shared" si="4"/>
        <v>0.008333333333333333</v>
      </c>
      <c r="Z18" s="20">
        <v>3</v>
      </c>
      <c r="AA18" s="21">
        <v>0.003472222222222222</v>
      </c>
      <c r="AB18" s="19">
        <f t="shared" si="5"/>
        <v>0.010416666666666666</v>
      </c>
      <c r="AC18" s="20">
        <v>2</v>
      </c>
      <c r="AD18" s="21">
        <v>0.004861111111111111</v>
      </c>
      <c r="AE18" s="19">
        <f t="shared" si="6"/>
        <v>0.009722222222222222</v>
      </c>
      <c r="AF18" s="20">
        <v>0</v>
      </c>
      <c r="AG18" s="22"/>
      <c r="AH18" s="22">
        <f t="shared" si="7"/>
        <v>0</v>
      </c>
      <c r="AI18" s="22">
        <f t="shared" si="8"/>
        <v>0</v>
      </c>
      <c r="AJ18" s="21">
        <v>0.0006944444444444445</v>
      </c>
      <c r="AK18" s="19">
        <f t="shared" si="9"/>
        <v>0</v>
      </c>
      <c r="AL18" s="23">
        <v>0</v>
      </c>
      <c r="AM18" s="24">
        <f t="shared" si="10"/>
        <v>0.08680555555555555</v>
      </c>
      <c r="AN18" s="25">
        <f t="shared" si="11"/>
        <v>0.3826967592592592</v>
      </c>
      <c r="AO18" s="26">
        <f t="shared" si="12"/>
        <v>0.2958912037037037</v>
      </c>
    </row>
    <row r="19" spans="1:41" ht="12.75">
      <c r="A19" s="4">
        <v>16</v>
      </c>
      <c r="B19" s="14" t="s">
        <v>2</v>
      </c>
      <c r="C19" s="14" t="s">
        <v>3</v>
      </c>
      <c r="D19" s="15" t="s">
        <v>99</v>
      </c>
      <c r="E19" s="16">
        <v>0</v>
      </c>
      <c r="F19" s="17">
        <v>0.3828125</v>
      </c>
      <c r="G19" s="18">
        <v>2</v>
      </c>
      <c r="H19" s="19">
        <v>0.013888888888888888</v>
      </c>
      <c r="I19" s="20">
        <v>2</v>
      </c>
      <c r="J19" s="19">
        <v>0.013888888888888888</v>
      </c>
      <c r="K19" s="18">
        <v>1</v>
      </c>
      <c r="L19" s="21">
        <v>0.020833333333333332</v>
      </c>
      <c r="M19" s="19">
        <f t="shared" si="0"/>
        <v>0.020833333333333332</v>
      </c>
      <c r="N19" s="18">
        <v>5</v>
      </c>
      <c r="O19" s="21">
        <v>0.0006944444444444445</v>
      </c>
      <c r="P19" s="27">
        <f t="shared" si="1"/>
        <v>0.0034722222222222225</v>
      </c>
      <c r="Q19" s="18">
        <v>12</v>
      </c>
      <c r="R19" s="21">
        <v>0.0006944444444444445</v>
      </c>
      <c r="S19" s="27">
        <f t="shared" si="2"/>
        <v>0.008333333333333333</v>
      </c>
      <c r="T19" s="20">
        <v>4</v>
      </c>
      <c r="U19" s="21">
        <v>0.0006944444444444445</v>
      </c>
      <c r="V19" s="19">
        <f t="shared" si="3"/>
        <v>0.002777777777777778</v>
      </c>
      <c r="W19" s="20">
        <v>1</v>
      </c>
      <c r="X19" s="21">
        <v>0.008333333333333333</v>
      </c>
      <c r="Y19" s="19">
        <f t="shared" si="4"/>
        <v>0.008333333333333333</v>
      </c>
      <c r="Z19" s="20">
        <v>2</v>
      </c>
      <c r="AA19" s="21">
        <v>0.003472222222222222</v>
      </c>
      <c r="AB19" s="19">
        <f t="shared" si="5"/>
        <v>0.006944444444444444</v>
      </c>
      <c r="AC19" s="20">
        <v>1</v>
      </c>
      <c r="AD19" s="21">
        <v>0.004861111111111111</v>
      </c>
      <c r="AE19" s="19">
        <f t="shared" si="6"/>
        <v>0.004861111111111111</v>
      </c>
      <c r="AF19" s="20">
        <v>0</v>
      </c>
      <c r="AG19" s="22"/>
      <c r="AH19" s="22">
        <f t="shared" si="7"/>
        <v>0</v>
      </c>
      <c r="AI19" s="22">
        <f t="shared" si="8"/>
        <v>0</v>
      </c>
      <c r="AJ19" s="21">
        <v>0.0006944444444444445</v>
      </c>
      <c r="AK19" s="19">
        <f t="shared" si="9"/>
        <v>0</v>
      </c>
      <c r="AL19" s="23">
        <v>0</v>
      </c>
      <c r="AM19" s="24">
        <f t="shared" si="10"/>
        <v>0.08333333333333333</v>
      </c>
      <c r="AN19" s="25">
        <f t="shared" si="11"/>
        <v>0.3828125</v>
      </c>
      <c r="AO19" s="26">
        <f t="shared" si="12"/>
        <v>0.2994791666666667</v>
      </c>
    </row>
    <row r="20" spans="1:41" ht="12.75">
      <c r="A20" s="4">
        <v>17</v>
      </c>
      <c r="B20" s="14" t="s">
        <v>28</v>
      </c>
      <c r="C20" s="14" t="s">
        <v>29</v>
      </c>
      <c r="D20" s="15" t="s">
        <v>104</v>
      </c>
      <c r="E20" s="16">
        <v>0.00115740740740741</v>
      </c>
      <c r="F20" s="17">
        <v>0.40761574074074075</v>
      </c>
      <c r="G20" s="18">
        <v>0</v>
      </c>
      <c r="H20" s="19"/>
      <c r="I20" s="20">
        <v>1</v>
      </c>
      <c r="J20" s="19">
        <v>0.006944444444444444</v>
      </c>
      <c r="K20" s="18">
        <v>1</v>
      </c>
      <c r="L20" s="21">
        <v>0.020833333333333332</v>
      </c>
      <c r="M20" s="19">
        <f t="shared" si="0"/>
        <v>0.020833333333333332</v>
      </c>
      <c r="N20" s="18">
        <v>40</v>
      </c>
      <c r="O20" s="21">
        <v>0.0006944444444444445</v>
      </c>
      <c r="P20" s="27">
        <f t="shared" si="1"/>
        <v>0.02777777777777778</v>
      </c>
      <c r="Q20" s="18">
        <v>19</v>
      </c>
      <c r="R20" s="21">
        <v>0.0006944444444444445</v>
      </c>
      <c r="S20" s="27">
        <f t="shared" si="2"/>
        <v>0.013194444444444444</v>
      </c>
      <c r="T20" s="20">
        <v>5</v>
      </c>
      <c r="U20" s="21">
        <v>0.0006944444444444445</v>
      </c>
      <c r="V20" s="19">
        <f t="shared" si="3"/>
        <v>0.0034722222222222225</v>
      </c>
      <c r="W20" s="20">
        <v>1</v>
      </c>
      <c r="X20" s="21">
        <v>0.008333333333333333</v>
      </c>
      <c r="Y20" s="19">
        <f t="shared" si="4"/>
        <v>0.008333333333333333</v>
      </c>
      <c r="Z20" s="20">
        <v>4</v>
      </c>
      <c r="AA20" s="21">
        <v>0.003472222222222222</v>
      </c>
      <c r="AB20" s="19">
        <f t="shared" si="5"/>
        <v>0.013888888888888888</v>
      </c>
      <c r="AC20" s="20">
        <v>2</v>
      </c>
      <c r="AD20" s="21">
        <v>0.004861111111111111</v>
      </c>
      <c r="AE20" s="19">
        <f t="shared" si="6"/>
        <v>0.009722222222222222</v>
      </c>
      <c r="AF20" s="20">
        <v>0</v>
      </c>
      <c r="AG20" s="22"/>
      <c r="AH20" s="22">
        <f t="shared" si="7"/>
        <v>0</v>
      </c>
      <c r="AI20" s="22">
        <f t="shared" si="8"/>
        <v>0</v>
      </c>
      <c r="AJ20" s="21">
        <v>0.0006944444444444445</v>
      </c>
      <c r="AK20" s="19">
        <f t="shared" si="9"/>
        <v>0</v>
      </c>
      <c r="AL20" s="23">
        <v>0</v>
      </c>
      <c r="AM20" s="24">
        <f t="shared" si="10"/>
        <v>0.10416666666666666</v>
      </c>
      <c r="AN20" s="25">
        <f t="shared" si="11"/>
        <v>0.40645833333333337</v>
      </c>
      <c r="AO20" s="26">
        <f t="shared" si="12"/>
        <v>0.30229166666666674</v>
      </c>
    </row>
    <row r="21" spans="1:41" ht="12.75">
      <c r="A21" s="4">
        <v>18</v>
      </c>
      <c r="B21" s="14" t="s">
        <v>6</v>
      </c>
      <c r="C21" s="14" t="s">
        <v>7</v>
      </c>
      <c r="D21" s="15" t="s">
        <v>101</v>
      </c>
      <c r="E21" s="16">
        <v>0.000462962962962963</v>
      </c>
      <c r="F21" s="17">
        <v>0.40762731481481485</v>
      </c>
      <c r="G21" s="18">
        <v>1</v>
      </c>
      <c r="H21" s="19">
        <v>0.006944444444444444</v>
      </c>
      <c r="I21" s="18">
        <v>1</v>
      </c>
      <c r="J21" s="19">
        <v>0.006944444444444444</v>
      </c>
      <c r="K21" s="18">
        <v>1</v>
      </c>
      <c r="L21" s="21">
        <v>0.020833333333333332</v>
      </c>
      <c r="M21" s="19">
        <f t="shared" si="0"/>
        <v>0.020833333333333332</v>
      </c>
      <c r="N21" s="18">
        <v>41</v>
      </c>
      <c r="O21" s="21">
        <v>0.0006944444444444445</v>
      </c>
      <c r="P21" s="27">
        <f t="shared" si="1"/>
        <v>0.02847222222222222</v>
      </c>
      <c r="Q21" s="18">
        <v>10</v>
      </c>
      <c r="R21" s="21">
        <v>0.0006944444444444445</v>
      </c>
      <c r="S21" s="27">
        <f t="shared" si="2"/>
        <v>0.006944444444444445</v>
      </c>
      <c r="T21" s="20">
        <v>2</v>
      </c>
      <c r="U21" s="21">
        <v>0.0006944444444444445</v>
      </c>
      <c r="V21" s="19">
        <f t="shared" si="3"/>
        <v>0.001388888888888889</v>
      </c>
      <c r="W21" s="20">
        <v>1</v>
      </c>
      <c r="X21" s="21">
        <v>0.008333333333333333</v>
      </c>
      <c r="Y21" s="19">
        <f t="shared" si="4"/>
        <v>0.008333333333333333</v>
      </c>
      <c r="Z21" s="20">
        <v>2</v>
      </c>
      <c r="AA21" s="21">
        <v>0.003472222222222222</v>
      </c>
      <c r="AB21" s="19">
        <f t="shared" si="5"/>
        <v>0.006944444444444444</v>
      </c>
      <c r="AC21" s="20">
        <v>2</v>
      </c>
      <c r="AD21" s="21">
        <v>0.004861111111111111</v>
      </c>
      <c r="AE21" s="19">
        <f t="shared" si="6"/>
        <v>0.009722222222222222</v>
      </c>
      <c r="AF21" s="20">
        <v>0</v>
      </c>
      <c r="AG21" s="22"/>
      <c r="AH21" s="22">
        <f t="shared" si="7"/>
        <v>0</v>
      </c>
      <c r="AI21" s="22">
        <f t="shared" si="8"/>
        <v>0</v>
      </c>
      <c r="AJ21" s="21">
        <v>0.0006944444444444445</v>
      </c>
      <c r="AK21" s="19">
        <f t="shared" si="9"/>
        <v>0</v>
      </c>
      <c r="AL21" s="23">
        <v>0</v>
      </c>
      <c r="AM21" s="24">
        <f t="shared" si="10"/>
        <v>0.09652777777777777</v>
      </c>
      <c r="AN21" s="25">
        <f t="shared" si="11"/>
        <v>0.4071643518518519</v>
      </c>
      <c r="AO21" s="26">
        <f t="shared" si="12"/>
        <v>0.31063657407407413</v>
      </c>
    </row>
    <row r="22" spans="1:41" ht="13.5" thickBot="1">
      <c r="A22" s="28">
        <v>19</v>
      </c>
      <c r="B22" s="29" t="s">
        <v>41</v>
      </c>
      <c r="C22" s="29" t="s">
        <v>42</v>
      </c>
      <c r="D22" s="30" t="s">
        <v>106</v>
      </c>
      <c r="E22" s="31">
        <v>0.00162037037037037</v>
      </c>
      <c r="F22" s="32">
        <v>0.37725694444444446</v>
      </c>
      <c r="G22" s="33">
        <v>0</v>
      </c>
      <c r="H22" s="34"/>
      <c r="I22" s="35">
        <v>0</v>
      </c>
      <c r="J22" s="34"/>
      <c r="K22" s="33">
        <v>1</v>
      </c>
      <c r="L22" s="36">
        <v>0.020833333333333332</v>
      </c>
      <c r="M22" s="34">
        <f t="shared" si="0"/>
        <v>0.020833333333333332</v>
      </c>
      <c r="N22" s="33">
        <v>26</v>
      </c>
      <c r="O22" s="36">
        <v>0.0006944444444444445</v>
      </c>
      <c r="P22" s="37">
        <f t="shared" si="1"/>
        <v>0.018055555555555557</v>
      </c>
      <c r="Q22" s="33">
        <v>2</v>
      </c>
      <c r="R22" s="36">
        <v>0.0006944444444444445</v>
      </c>
      <c r="S22" s="37">
        <f t="shared" si="2"/>
        <v>0.001388888888888889</v>
      </c>
      <c r="T22" s="35">
        <v>10</v>
      </c>
      <c r="U22" s="36">
        <v>0.0006944444444444445</v>
      </c>
      <c r="V22" s="34">
        <f t="shared" si="3"/>
        <v>0.006944444444444445</v>
      </c>
      <c r="W22" s="35">
        <v>0</v>
      </c>
      <c r="X22" s="36">
        <v>0.008333333333333333</v>
      </c>
      <c r="Y22" s="34">
        <f t="shared" si="4"/>
        <v>0</v>
      </c>
      <c r="Z22" s="35">
        <v>1</v>
      </c>
      <c r="AA22" s="36">
        <v>0.003472222222222222</v>
      </c>
      <c r="AB22" s="34">
        <f t="shared" si="5"/>
        <v>0.003472222222222222</v>
      </c>
      <c r="AC22" s="35">
        <v>0</v>
      </c>
      <c r="AD22" s="36">
        <v>0.004861111111111111</v>
      </c>
      <c r="AE22" s="34">
        <f t="shared" si="6"/>
        <v>0</v>
      </c>
      <c r="AF22" s="35">
        <v>0</v>
      </c>
      <c r="AG22" s="38"/>
      <c r="AH22" s="38">
        <f t="shared" si="7"/>
        <v>0</v>
      </c>
      <c r="AI22" s="38">
        <f t="shared" si="8"/>
        <v>0</v>
      </c>
      <c r="AJ22" s="36">
        <v>0.0006944444444444445</v>
      </c>
      <c r="AK22" s="34">
        <f t="shared" si="9"/>
        <v>0</v>
      </c>
      <c r="AL22" s="39">
        <v>0</v>
      </c>
      <c r="AM22" s="32">
        <f t="shared" si="10"/>
        <v>0.05069444444444445</v>
      </c>
      <c r="AN22" s="40">
        <f t="shared" si="11"/>
        <v>0.3756365740740741</v>
      </c>
      <c r="AO22" s="41">
        <f t="shared" si="12"/>
        <v>0.32494212962962965</v>
      </c>
    </row>
    <row r="23" spans="7:41" ht="12.75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</sheetData>
  <sheetProtection/>
  <mergeCells count="15">
    <mergeCell ref="A1:F2"/>
    <mergeCell ref="W2:Y2"/>
    <mergeCell ref="Z2:AB2"/>
    <mergeCell ref="AC2:AE2"/>
    <mergeCell ref="AF2:AK2"/>
    <mergeCell ref="G1:AM1"/>
    <mergeCell ref="AN1:AO1"/>
    <mergeCell ref="G2:H2"/>
    <mergeCell ref="I2:J2"/>
    <mergeCell ref="K2:M2"/>
    <mergeCell ref="N2:P2"/>
    <mergeCell ref="Q2:S2"/>
    <mergeCell ref="T2:V2"/>
    <mergeCell ref="AN2:AN3"/>
    <mergeCell ref="AO2:AO3"/>
  </mergeCells>
  <printOptions horizontalCentered="1" verticalCentered="1"/>
  <pageMargins left="0" right="0" top="0" bottom="0" header="0.5118110236220472" footer="0.5118110236220472"/>
  <pageSetup fitToHeight="1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zoomScalePageLayoutView="0" workbookViewId="0" topLeftCell="A3">
      <selection activeCell="G3" sqref="G1:G16384"/>
    </sheetView>
  </sheetViews>
  <sheetFormatPr defaultColWidth="9.140625" defaultRowHeight="12.75"/>
  <sheetData>
    <row r="1" spans="1:37" ht="18.75" thickBot="1">
      <c r="A1" s="72" t="s">
        <v>177</v>
      </c>
      <c r="B1" s="73"/>
      <c r="C1" s="73"/>
      <c r="D1" s="73"/>
      <c r="E1" s="73"/>
      <c r="F1" s="74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  <c r="AJ1" s="62" t="s">
        <v>150</v>
      </c>
      <c r="AK1" s="63"/>
    </row>
    <row r="2" spans="1:37" ht="12.75">
      <c r="A2" s="75"/>
      <c r="B2" s="76"/>
      <c r="C2" s="76"/>
      <c r="D2" s="76"/>
      <c r="E2" s="76"/>
      <c r="F2" s="77"/>
      <c r="G2" s="64" t="s">
        <v>158</v>
      </c>
      <c r="H2" s="66"/>
      <c r="I2" s="65"/>
      <c r="J2" s="64" t="s">
        <v>159</v>
      </c>
      <c r="K2" s="66"/>
      <c r="L2" s="65"/>
      <c r="M2" s="64" t="s">
        <v>162</v>
      </c>
      <c r="N2" s="66"/>
      <c r="O2" s="65"/>
      <c r="P2" s="64" t="s">
        <v>164</v>
      </c>
      <c r="Q2" s="66"/>
      <c r="R2" s="65"/>
      <c r="S2" s="71"/>
      <c r="T2" s="71"/>
      <c r="U2" s="71"/>
      <c r="V2" s="64" t="s">
        <v>168</v>
      </c>
      <c r="W2" s="66"/>
      <c r="X2" s="65"/>
      <c r="Y2" s="64" t="s">
        <v>169</v>
      </c>
      <c r="Z2" s="66"/>
      <c r="AA2" s="65"/>
      <c r="AB2" s="64" t="s">
        <v>171</v>
      </c>
      <c r="AC2" s="66"/>
      <c r="AD2" s="66"/>
      <c r="AE2" s="66"/>
      <c r="AF2" s="66"/>
      <c r="AG2" s="65"/>
      <c r="AH2" s="2" t="s">
        <v>155</v>
      </c>
      <c r="AI2" s="3" t="s">
        <v>151</v>
      </c>
      <c r="AJ2" s="67" t="s">
        <v>152</v>
      </c>
      <c r="AK2" s="69" t="s">
        <v>153</v>
      </c>
    </row>
    <row r="3" spans="1:37" ht="12.75">
      <c r="A3" s="4"/>
      <c r="B3" s="5" t="s">
        <v>0</v>
      </c>
      <c r="C3" s="5" t="s">
        <v>193</v>
      </c>
      <c r="D3" s="6" t="s">
        <v>179</v>
      </c>
      <c r="E3" s="6" t="s">
        <v>174</v>
      </c>
      <c r="F3" s="7" t="s">
        <v>175</v>
      </c>
      <c r="G3" s="8" t="s">
        <v>160</v>
      </c>
      <c r="H3" s="10"/>
      <c r="I3" s="9" t="s">
        <v>155</v>
      </c>
      <c r="J3" s="8" t="s">
        <v>161</v>
      </c>
      <c r="K3" s="10"/>
      <c r="L3" s="9" t="s">
        <v>155</v>
      </c>
      <c r="M3" s="8" t="s">
        <v>163</v>
      </c>
      <c r="N3" s="10"/>
      <c r="O3" s="9" t="s">
        <v>155</v>
      </c>
      <c r="P3" s="8" t="s">
        <v>165</v>
      </c>
      <c r="Q3" s="10"/>
      <c r="R3" s="9" t="s">
        <v>155</v>
      </c>
      <c r="S3" s="43"/>
      <c r="T3" s="43"/>
      <c r="U3" s="43"/>
      <c r="V3" s="8" t="s">
        <v>180</v>
      </c>
      <c r="W3" s="10"/>
      <c r="X3" s="9" t="s">
        <v>155</v>
      </c>
      <c r="Y3" s="8" t="s">
        <v>170</v>
      </c>
      <c r="Z3" s="10"/>
      <c r="AA3" s="9" t="s">
        <v>155</v>
      </c>
      <c r="AB3" s="8" t="s">
        <v>172</v>
      </c>
      <c r="AC3" s="10" t="s">
        <v>173</v>
      </c>
      <c r="AD3" s="10"/>
      <c r="AE3" s="10"/>
      <c r="AF3" s="10"/>
      <c r="AG3" s="9" t="s">
        <v>155</v>
      </c>
      <c r="AH3" s="11" t="s">
        <v>178</v>
      </c>
      <c r="AI3" s="12" t="s">
        <v>181</v>
      </c>
      <c r="AJ3" s="68"/>
      <c r="AK3" s="70"/>
    </row>
    <row r="4" spans="1:37" ht="12.75">
      <c r="A4" s="4">
        <v>1</v>
      </c>
      <c r="B4" s="14" t="s">
        <v>194</v>
      </c>
      <c r="C4" s="14" t="s">
        <v>12</v>
      </c>
      <c r="D4" s="15" t="s">
        <v>117</v>
      </c>
      <c r="E4" s="16">
        <v>0.012037037037037035</v>
      </c>
      <c r="F4" s="17">
        <v>0.18667824074074071</v>
      </c>
      <c r="G4" s="20">
        <v>1</v>
      </c>
      <c r="H4" s="21">
        <v>0.020833333333333332</v>
      </c>
      <c r="I4" s="19">
        <f aca="true" t="shared" si="0" ref="I4:I37">G4*H4</f>
        <v>0.020833333333333332</v>
      </c>
      <c r="J4" s="20">
        <v>22</v>
      </c>
      <c r="K4" s="21">
        <v>0.0006944444444444445</v>
      </c>
      <c r="L4" s="19">
        <f aca="true" t="shared" si="1" ref="L4:L37">J4*K4</f>
        <v>0.015277777777777779</v>
      </c>
      <c r="M4" s="20">
        <v>21</v>
      </c>
      <c r="N4" s="21">
        <v>0.0006944444444444445</v>
      </c>
      <c r="O4" s="19">
        <f aca="true" t="shared" si="2" ref="O4:O37">M4*N4</f>
        <v>0.014583333333333334</v>
      </c>
      <c r="P4" s="20">
        <v>15</v>
      </c>
      <c r="Q4" s="21">
        <v>0.0006944444444444445</v>
      </c>
      <c r="R4" s="19">
        <f aca="true" t="shared" si="3" ref="R4:R37">P4*Q4</f>
        <v>0.010416666666666668</v>
      </c>
      <c r="S4" s="45"/>
      <c r="T4" s="46"/>
      <c r="U4" s="44"/>
      <c r="V4" s="20">
        <v>4</v>
      </c>
      <c r="W4" s="21">
        <v>0.003472222222222222</v>
      </c>
      <c r="X4" s="19">
        <f aca="true" t="shared" si="4" ref="X4:X37">V4*W4</f>
        <v>0.013888888888888888</v>
      </c>
      <c r="Y4" s="20">
        <v>0</v>
      </c>
      <c r="Z4" s="21">
        <v>0.004861111111111111</v>
      </c>
      <c r="AA4" s="19">
        <f aca="true" t="shared" si="5" ref="AA4:AA37">Y4*Z4</f>
        <v>0</v>
      </c>
      <c r="AB4" s="20">
        <v>60</v>
      </c>
      <c r="AC4" s="22"/>
      <c r="AD4" s="22">
        <f aca="true" t="shared" si="6" ref="AD4:AD37">AB4/3</f>
        <v>20</v>
      </c>
      <c r="AE4" s="22">
        <f aca="true" t="shared" si="7" ref="AE4:AE37">AC4/2</f>
        <v>0</v>
      </c>
      <c r="AF4" s="21">
        <v>0.0006944444444444445</v>
      </c>
      <c r="AG4" s="19">
        <f aca="true" t="shared" si="8" ref="AG4:AG37">(AD4+AE4)*AF4</f>
        <v>0.01388888888888889</v>
      </c>
      <c r="AH4" s="47">
        <v>0.020833333333333332</v>
      </c>
      <c r="AI4" s="24" t="e">
        <f>SUM(#REF!+#REF!+I4+L4+O4+R4+U4+X4+AA4+AG4+AH4)</f>
        <v>#REF!</v>
      </c>
      <c r="AJ4" s="55">
        <f aca="true" t="shared" si="9" ref="AJ4:AJ37">F4-E4</f>
        <v>0.17464120370370367</v>
      </c>
      <c r="AK4" s="13" t="e">
        <f aca="true" t="shared" si="10" ref="AK4:AK37">AJ4-AI4</f>
        <v>#REF!</v>
      </c>
    </row>
    <row r="5" spans="1:37" ht="12.75">
      <c r="A5" s="4">
        <v>2</v>
      </c>
      <c r="B5" s="14" t="s">
        <v>31</v>
      </c>
      <c r="C5" s="14" t="s">
        <v>25</v>
      </c>
      <c r="D5" s="15" t="s">
        <v>124</v>
      </c>
      <c r="E5" s="16">
        <v>0.00555555555555556</v>
      </c>
      <c r="F5" s="17">
        <v>0.20510416666666667</v>
      </c>
      <c r="G5" s="20">
        <v>1</v>
      </c>
      <c r="H5" s="21">
        <v>0.020833333333333332</v>
      </c>
      <c r="I5" s="19">
        <f t="shared" si="0"/>
        <v>0.020833333333333332</v>
      </c>
      <c r="J5" s="20">
        <v>3</v>
      </c>
      <c r="K5" s="21">
        <v>0.0006944444444444445</v>
      </c>
      <c r="L5" s="19">
        <f t="shared" si="1"/>
        <v>0.0020833333333333333</v>
      </c>
      <c r="M5" s="20">
        <v>13</v>
      </c>
      <c r="N5" s="21">
        <v>0.0006944444444444445</v>
      </c>
      <c r="O5" s="19">
        <f t="shared" si="2"/>
        <v>0.009027777777777779</v>
      </c>
      <c r="P5" s="20">
        <v>17</v>
      </c>
      <c r="Q5" s="21">
        <v>0.0006944444444444445</v>
      </c>
      <c r="R5" s="19">
        <f t="shared" si="3"/>
        <v>0.011805555555555555</v>
      </c>
      <c r="S5" s="45"/>
      <c r="T5" s="46"/>
      <c r="U5" s="44"/>
      <c r="V5" s="20">
        <v>4</v>
      </c>
      <c r="W5" s="21">
        <v>0.003472222222222222</v>
      </c>
      <c r="X5" s="19">
        <f t="shared" si="4"/>
        <v>0.013888888888888888</v>
      </c>
      <c r="Y5" s="20">
        <v>0</v>
      </c>
      <c r="Z5" s="21">
        <v>0.004861111111111111</v>
      </c>
      <c r="AA5" s="19">
        <f t="shared" si="5"/>
        <v>0</v>
      </c>
      <c r="AB5" s="20">
        <v>76</v>
      </c>
      <c r="AC5" s="22"/>
      <c r="AD5" s="22">
        <f t="shared" si="6"/>
        <v>25.333333333333332</v>
      </c>
      <c r="AE5" s="22">
        <f t="shared" si="7"/>
        <v>0</v>
      </c>
      <c r="AF5" s="21">
        <v>0.0006944444444444445</v>
      </c>
      <c r="AG5" s="19">
        <f t="shared" si="8"/>
        <v>0.017592592592592594</v>
      </c>
      <c r="AH5" s="47">
        <v>0.013888888888888888</v>
      </c>
      <c r="AI5" s="24" t="e">
        <f>SUM(#REF!+#REF!+I5+L5+O5+R5+U5+X5+AA5+AG5+AH5)</f>
        <v>#REF!</v>
      </c>
      <c r="AJ5" s="56">
        <f t="shared" si="9"/>
        <v>0.1995486111111111</v>
      </c>
      <c r="AK5" s="57" t="e">
        <f t="shared" si="10"/>
        <v>#REF!</v>
      </c>
    </row>
    <row r="6" spans="1:37" ht="12.75">
      <c r="A6" s="4">
        <v>3</v>
      </c>
      <c r="B6" s="14" t="s">
        <v>21</v>
      </c>
      <c r="C6" s="14" t="s">
        <v>20</v>
      </c>
      <c r="D6" s="15" t="s">
        <v>122</v>
      </c>
      <c r="E6" s="16">
        <v>0.0118055555555556</v>
      </c>
      <c r="F6" s="17">
        <v>0.22020833333333334</v>
      </c>
      <c r="G6" s="20">
        <v>1</v>
      </c>
      <c r="H6" s="21">
        <v>0.020833333333333332</v>
      </c>
      <c r="I6" s="19">
        <f t="shared" si="0"/>
        <v>0.020833333333333332</v>
      </c>
      <c r="J6" s="20">
        <v>20</v>
      </c>
      <c r="K6" s="21">
        <v>0.0006944444444444445</v>
      </c>
      <c r="L6" s="19">
        <f t="shared" si="1"/>
        <v>0.01388888888888889</v>
      </c>
      <c r="M6" s="20">
        <v>16</v>
      </c>
      <c r="N6" s="21">
        <v>0.0006944444444444445</v>
      </c>
      <c r="O6" s="19">
        <f t="shared" si="2"/>
        <v>0.011111111111111112</v>
      </c>
      <c r="P6" s="20">
        <v>15</v>
      </c>
      <c r="Q6" s="21">
        <v>0.0006944444444444445</v>
      </c>
      <c r="R6" s="19">
        <f t="shared" si="3"/>
        <v>0.010416666666666668</v>
      </c>
      <c r="S6" s="45"/>
      <c r="T6" s="46"/>
      <c r="U6" s="44"/>
      <c r="V6" s="20">
        <v>4</v>
      </c>
      <c r="W6" s="21">
        <v>0.003472222222222222</v>
      </c>
      <c r="X6" s="19">
        <f t="shared" si="4"/>
        <v>0.013888888888888888</v>
      </c>
      <c r="Y6" s="20">
        <v>1</v>
      </c>
      <c r="Z6" s="21">
        <v>0.004861111111111111</v>
      </c>
      <c r="AA6" s="19">
        <f t="shared" si="5"/>
        <v>0.004861111111111111</v>
      </c>
      <c r="AB6" s="20">
        <v>45</v>
      </c>
      <c r="AC6" s="22"/>
      <c r="AD6" s="22">
        <f t="shared" si="6"/>
        <v>15</v>
      </c>
      <c r="AE6" s="22">
        <f t="shared" si="7"/>
        <v>0</v>
      </c>
      <c r="AF6" s="21">
        <v>0.0006944444444444445</v>
      </c>
      <c r="AG6" s="19">
        <f t="shared" si="8"/>
        <v>0.010416666666666668</v>
      </c>
      <c r="AH6" s="47">
        <v>0.006944444444444444</v>
      </c>
      <c r="AI6" s="24" t="e">
        <f>SUM(#REF!+#REF!+I6+L6+O6+R6+U6+X6+AA6+AG6+AH6)</f>
        <v>#REF!</v>
      </c>
      <c r="AJ6" s="56">
        <f t="shared" si="9"/>
        <v>0.20840277777777774</v>
      </c>
      <c r="AK6" s="57" t="e">
        <f t="shared" si="10"/>
        <v>#REF!</v>
      </c>
    </row>
    <row r="7" spans="1:37" ht="12.75">
      <c r="A7" s="4">
        <v>4</v>
      </c>
      <c r="B7" s="14" t="s">
        <v>189</v>
      </c>
      <c r="C7" s="14" t="s">
        <v>95</v>
      </c>
      <c r="D7" s="15" t="s">
        <v>147</v>
      </c>
      <c r="E7" s="16">
        <v>0.0113425925925926</v>
      </c>
      <c r="F7" s="17">
        <v>0.22548611111111114</v>
      </c>
      <c r="G7" s="20">
        <v>1</v>
      </c>
      <c r="H7" s="21">
        <v>0.020833333333333332</v>
      </c>
      <c r="I7" s="19">
        <f t="shared" si="0"/>
        <v>0.020833333333333332</v>
      </c>
      <c r="J7" s="20">
        <v>36</v>
      </c>
      <c r="K7" s="21">
        <v>0.0006944444444444445</v>
      </c>
      <c r="L7" s="19">
        <f t="shared" si="1"/>
        <v>0.025</v>
      </c>
      <c r="M7" s="20">
        <v>8</v>
      </c>
      <c r="N7" s="21">
        <v>0.0006944444444444445</v>
      </c>
      <c r="O7" s="19">
        <f t="shared" si="2"/>
        <v>0.005555555555555556</v>
      </c>
      <c r="P7" s="20">
        <v>1</v>
      </c>
      <c r="Q7" s="21">
        <v>0.0006944444444444445</v>
      </c>
      <c r="R7" s="19">
        <f t="shared" si="3"/>
        <v>0.0006944444444444445</v>
      </c>
      <c r="S7" s="45"/>
      <c r="T7" s="46"/>
      <c r="U7" s="44"/>
      <c r="V7" s="20">
        <v>4</v>
      </c>
      <c r="W7" s="21">
        <v>0.003472222222222222</v>
      </c>
      <c r="X7" s="19">
        <f t="shared" si="4"/>
        <v>0.013888888888888888</v>
      </c>
      <c r="Y7" s="20">
        <v>2</v>
      </c>
      <c r="Z7" s="21">
        <v>0.004861111111111111</v>
      </c>
      <c r="AA7" s="19">
        <f t="shared" si="5"/>
        <v>0.009722222222222222</v>
      </c>
      <c r="AB7" s="20">
        <v>66</v>
      </c>
      <c r="AC7" s="22"/>
      <c r="AD7" s="22">
        <f t="shared" si="6"/>
        <v>22</v>
      </c>
      <c r="AE7" s="22">
        <f t="shared" si="7"/>
        <v>0</v>
      </c>
      <c r="AF7" s="21">
        <v>0.0006944444444444445</v>
      </c>
      <c r="AG7" s="19">
        <f t="shared" si="8"/>
        <v>0.015277777777777779</v>
      </c>
      <c r="AH7" s="47">
        <v>0</v>
      </c>
      <c r="AI7" s="24" t="e">
        <f>SUM(#REF!+#REF!+I7+L7+O7+R7+U7+X7+AA7+AG7+AH7)</f>
        <v>#REF!</v>
      </c>
      <c r="AJ7" s="56">
        <f t="shared" si="9"/>
        <v>0.21414351851851854</v>
      </c>
      <c r="AK7" s="57" t="e">
        <f t="shared" si="10"/>
        <v>#REF!</v>
      </c>
    </row>
    <row r="8" spans="1:37" ht="12.75">
      <c r="A8" s="4">
        <v>5</v>
      </c>
      <c r="B8" s="14" t="s">
        <v>40</v>
      </c>
      <c r="C8" s="14" t="s">
        <v>39</v>
      </c>
      <c r="D8" s="15" t="s">
        <v>130</v>
      </c>
      <c r="E8" s="16">
        <v>0.00694444444444445</v>
      </c>
      <c r="F8" s="17">
        <v>0.22164351851851852</v>
      </c>
      <c r="G8" s="20">
        <v>1</v>
      </c>
      <c r="H8" s="21">
        <v>0.020833333333333332</v>
      </c>
      <c r="I8" s="19">
        <f t="shared" si="0"/>
        <v>0.020833333333333332</v>
      </c>
      <c r="J8" s="20">
        <v>30</v>
      </c>
      <c r="K8" s="21">
        <v>0.0006944444444444445</v>
      </c>
      <c r="L8" s="19">
        <f t="shared" si="1"/>
        <v>0.020833333333333336</v>
      </c>
      <c r="M8" s="20">
        <v>3</v>
      </c>
      <c r="N8" s="21">
        <v>0.0006944444444444445</v>
      </c>
      <c r="O8" s="19">
        <f t="shared" si="2"/>
        <v>0.0020833333333333333</v>
      </c>
      <c r="P8" s="20">
        <v>16</v>
      </c>
      <c r="Q8" s="21">
        <v>0.0006944444444444445</v>
      </c>
      <c r="R8" s="19">
        <f t="shared" si="3"/>
        <v>0.011111111111111112</v>
      </c>
      <c r="S8" s="45"/>
      <c r="T8" s="46"/>
      <c r="U8" s="44"/>
      <c r="V8" s="20">
        <v>3</v>
      </c>
      <c r="W8" s="21">
        <v>0.003472222222222222</v>
      </c>
      <c r="X8" s="19">
        <f t="shared" si="4"/>
        <v>0.010416666666666666</v>
      </c>
      <c r="Y8" s="20">
        <v>2</v>
      </c>
      <c r="Z8" s="21">
        <v>0.004861111111111111</v>
      </c>
      <c r="AA8" s="19">
        <f t="shared" si="5"/>
        <v>0.009722222222222222</v>
      </c>
      <c r="AB8" s="20">
        <v>52</v>
      </c>
      <c r="AC8" s="22"/>
      <c r="AD8" s="22">
        <f t="shared" si="6"/>
        <v>17.333333333333332</v>
      </c>
      <c r="AE8" s="22">
        <f t="shared" si="7"/>
        <v>0</v>
      </c>
      <c r="AF8" s="21">
        <v>0.0006944444444444445</v>
      </c>
      <c r="AG8" s="19">
        <f t="shared" si="8"/>
        <v>0.012037037037037037</v>
      </c>
      <c r="AH8" s="47">
        <v>0</v>
      </c>
      <c r="AI8" s="24" t="e">
        <f>SUM(#REF!+#REF!+I8+L8+O8+R8+U8+X8+AA8+AG8+AH8)</f>
        <v>#REF!</v>
      </c>
      <c r="AJ8" s="56">
        <f t="shared" si="9"/>
        <v>0.21469907407407407</v>
      </c>
      <c r="AK8" s="57" t="e">
        <f t="shared" si="10"/>
        <v>#REF!</v>
      </c>
    </row>
    <row r="9" spans="1:37" ht="12.75">
      <c r="A9" s="4">
        <v>6</v>
      </c>
      <c r="B9" s="14" t="s">
        <v>37</v>
      </c>
      <c r="C9" s="14" t="s">
        <v>36</v>
      </c>
      <c r="D9" s="15" t="s">
        <v>128</v>
      </c>
      <c r="E9" s="16">
        <v>0.00648148148148149</v>
      </c>
      <c r="F9" s="17">
        <v>0.22054398148148147</v>
      </c>
      <c r="G9" s="20">
        <v>1</v>
      </c>
      <c r="H9" s="21">
        <v>0.020833333333333332</v>
      </c>
      <c r="I9" s="19">
        <f t="shared" si="0"/>
        <v>0.020833333333333332</v>
      </c>
      <c r="J9" s="20">
        <v>31</v>
      </c>
      <c r="K9" s="21">
        <v>0.0006944444444444445</v>
      </c>
      <c r="L9" s="19">
        <f t="shared" si="1"/>
        <v>0.021527777777777778</v>
      </c>
      <c r="M9" s="20">
        <v>11</v>
      </c>
      <c r="N9" s="21">
        <v>0.0006944444444444445</v>
      </c>
      <c r="O9" s="19">
        <f t="shared" si="2"/>
        <v>0.0076388888888888895</v>
      </c>
      <c r="P9" s="20">
        <v>10</v>
      </c>
      <c r="Q9" s="21">
        <v>0.0006944444444444445</v>
      </c>
      <c r="R9" s="19">
        <f t="shared" si="3"/>
        <v>0.006944444444444445</v>
      </c>
      <c r="S9" s="45"/>
      <c r="T9" s="46"/>
      <c r="U9" s="44"/>
      <c r="V9" s="20">
        <v>1</v>
      </c>
      <c r="W9" s="21">
        <v>0.003472222222222222</v>
      </c>
      <c r="X9" s="19">
        <f t="shared" si="4"/>
        <v>0.003472222222222222</v>
      </c>
      <c r="Y9" s="20">
        <v>2</v>
      </c>
      <c r="Z9" s="21">
        <v>0.004861111111111111</v>
      </c>
      <c r="AA9" s="19">
        <f t="shared" si="5"/>
        <v>0.009722222222222222</v>
      </c>
      <c r="AB9" s="20">
        <v>40</v>
      </c>
      <c r="AC9" s="22"/>
      <c r="AD9" s="22">
        <f t="shared" si="6"/>
        <v>13.333333333333334</v>
      </c>
      <c r="AE9" s="22">
        <f t="shared" si="7"/>
        <v>0</v>
      </c>
      <c r="AF9" s="21">
        <v>0.0006944444444444445</v>
      </c>
      <c r="AG9" s="19">
        <f t="shared" si="8"/>
        <v>0.00925925925925926</v>
      </c>
      <c r="AH9" s="47">
        <v>0</v>
      </c>
      <c r="AI9" s="24" t="e">
        <f>SUM(#REF!+#REF!+I9+L9+O9+R9+U9+X9+AA9+AG9+AH9)</f>
        <v>#REF!</v>
      </c>
      <c r="AJ9" s="56">
        <f t="shared" si="9"/>
        <v>0.2140625</v>
      </c>
      <c r="AK9" s="57" t="e">
        <f t="shared" si="10"/>
        <v>#REF!</v>
      </c>
    </row>
    <row r="10" spans="1:37" ht="12.75">
      <c r="A10" s="4">
        <v>7</v>
      </c>
      <c r="B10" s="14" t="s">
        <v>70</v>
      </c>
      <c r="C10" s="14" t="s">
        <v>71</v>
      </c>
      <c r="D10" s="15" t="s">
        <v>141</v>
      </c>
      <c r="E10" s="16">
        <v>0.00925925925925927</v>
      </c>
      <c r="F10" s="17">
        <v>0.22961805555555556</v>
      </c>
      <c r="G10" s="20">
        <v>1</v>
      </c>
      <c r="H10" s="21">
        <v>0.020833333333333332</v>
      </c>
      <c r="I10" s="19">
        <f t="shared" si="0"/>
        <v>0.020833333333333332</v>
      </c>
      <c r="J10" s="20">
        <v>10</v>
      </c>
      <c r="K10" s="21">
        <v>0.0006944444444444445</v>
      </c>
      <c r="L10" s="19">
        <f t="shared" si="1"/>
        <v>0.006944444444444445</v>
      </c>
      <c r="M10" s="20">
        <v>19</v>
      </c>
      <c r="N10" s="21">
        <v>0.0006944444444444445</v>
      </c>
      <c r="O10" s="19">
        <f t="shared" si="2"/>
        <v>0.013194444444444444</v>
      </c>
      <c r="P10" s="20">
        <v>13</v>
      </c>
      <c r="Q10" s="21">
        <v>0.0006944444444444445</v>
      </c>
      <c r="R10" s="19">
        <f t="shared" si="3"/>
        <v>0.009027777777777779</v>
      </c>
      <c r="S10" s="45"/>
      <c r="T10" s="46"/>
      <c r="U10" s="44"/>
      <c r="V10" s="20">
        <v>1</v>
      </c>
      <c r="W10" s="21">
        <v>0.003472222222222222</v>
      </c>
      <c r="X10" s="19">
        <f t="shared" si="4"/>
        <v>0.003472222222222222</v>
      </c>
      <c r="Y10" s="20">
        <v>1</v>
      </c>
      <c r="Z10" s="21">
        <v>0.004861111111111111</v>
      </c>
      <c r="AA10" s="19">
        <f t="shared" si="5"/>
        <v>0.004861111111111111</v>
      </c>
      <c r="AB10" s="20">
        <v>62</v>
      </c>
      <c r="AC10" s="22"/>
      <c r="AD10" s="22">
        <f t="shared" si="6"/>
        <v>20.666666666666668</v>
      </c>
      <c r="AE10" s="22">
        <f t="shared" si="7"/>
        <v>0</v>
      </c>
      <c r="AF10" s="21">
        <v>0.0006944444444444445</v>
      </c>
      <c r="AG10" s="19">
        <f t="shared" si="8"/>
        <v>0.014351851851851853</v>
      </c>
      <c r="AH10" s="47">
        <v>0</v>
      </c>
      <c r="AI10" s="24" t="e">
        <f>SUM(#REF!+#REF!+I10+L10+O10+R10+U10+X10+AA10+AG10+AH10)</f>
        <v>#REF!</v>
      </c>
      <c r="AJ10" s="56">
        <f t="shared" si="9"/>
        <v>0.2203587962962963</v>
      </c>
      <c r="AK10" s="57" t="e">
        <f t="shared" si="10"/>
        <v>#REF!</v>
      </c>
    </row>
    <row r="11" spans="1:37" ht="12.75">
      <c r="A11" s="4">
        <v>8</v>
      </c>
      <c r="B11" s="14" t="s">
        <v>9</v>
      </c>
      <c r="C11" s="14" t="s">
        <v>8</v>
      </c>
      <c r="D11" s="15" t="s">
        <v>182</v>
      </c>
      <c r="E11" s="16">
        <v>0.0106481481481482</v>
      </c>
      <c r="F11" s="17">
        <v>0.23473379629629632</v>
      </c>
      <c r="G11" s="20">
        <v>1</v>
      </c>
      <c r="H11" s="21">
        <v>0.020833333333333332</v>
      </c>
      <c r="I11" s="19">
        <f t="shared" si="0"/>
        <v>0.020833333333333332</v>
      </c>
      <c r="J11" s="20">
        <v>10</v>
      </c>
      <c r="K11" s="21">
        <v>0.0006944444444444445</v>
      </c>
      <c r="L11" s="19">
        <f t="shared" si="1"/>
        <v>0.006944444444444445</v>
      </c>
      <c r="M11" s="20">
        <v>12</v>
      </c>
      <c r="N11" s="21">
        <v>0.0006944444444444445</v>
      </c>
      <c r="O11" s="19">
        <f t="shared" si="2"/>
        <v>0.008333333333333333</v>
      </c>
      <c r="P11" s="20">
        <v>10</v>
      </c>
      <c r="Q11" s="21">
        <v>0.0006944444444444445</v>
      </c>
      <c r="R11" s="19">
        <f t="shared" si="3"/>
        <v>0.006944444444444445</v>
      </c>
      <c r="S11" s="45"/>
      <c r="T11" s="46"/>
      <c r="U11" s="44"/>
      <c r="V11" s="20">
        <v>2</v>
      </c>
      <c r="W11" s="21">
        <v>0.003472222222222222</v>
      </c>
      <c r="X11" s="19">
        <f t="shared" si="4"/>
        <v>0.006944444444444444</v>
      </c>
      <c r="Y11" s="20">
        <v>2</v>
      </c>
      <c r="Z11" s="21">
        <v>0.004861111111111111</v>
      </c>
      <c r="AA11" s="19">
        <f t="shared" si="5"/>
        <v>0.009722222222222222</v>
      </c>
      <c r="AB11" s="20">
        <v>50</v>
      </c>
      <c r="AC11" s="22"/>
      <c r="AD11" s="22">
        <f t="shared" si="6"/>
        <v>16.666666666666668</v>
      </c>
      <c r="AE11" s="22">
        <f t="shared" si="7"/>
        <v>0</v>
      </c>
      <c r="AF11" s="21">
        <v>0.0006944444444444445</v>
      </c>
      <c r="AG11" s="19">
        <f t="shared" si="8"/>
        <v>0.011574074074074075</v>
      </c>
      <c r="AH11" s="47">
        <v>0</v>
      </c>
      <c r="AI11" s="24" t="e">
        <f>SUM(#REF!+#REF!+I11+L11+O11+R11+U11+X11+AA11+AG11+AH11)</f>
        <v>#REF!</v>
      </c>
      <c r="AJ11" s="56">
        <f t="shared" si="9"/>
        <v>0.2240856481481481</v>
      </c>
      <c r="AK11" s="57" t="e">
        <f t="shared" si="10"/>
        <v>#REF!</v>
      </c>
    </row>
    <row r="12" spans="1:37" ht="12.75">
      <c r="A12" s="4">
        <v>9</v>
      </c>
      <c r="B12" s="14" t="s">
        <v>38</v>
      </c>
      <c r="C12" s="14" t="s">
        <v>192</v>
      </c>
      <c r="D12" s="15" t="s">
        <v>129</v>
      </c>
      <c r="E12" s="16">
        <v>0.00671296296296297</v>
      </c>
      <c r="F12" s="17">
        <v>0.2426273148148148</v>
      </c>
      <c r="G12" s="20">
        <v>1</v>
      </c>
      <c r="H12" s="21">
        <v>0.020833333333333332</v>
      </c>
      <c r="I12" s="19">
        <f t="shared" si="0"/>
        <v>0.020833333333333332</v>
      </c>
      <c r="J12" s="20">
        <v>15</v>
      </c>
      <c r="K12" s="21">
        <v>0.0006944444444444445</v>
      </c>
      <c r="L12" s="19">
        <f t="shared" si="1"/>
        <v>0.010416666666666668</v>
      </c>
      <c r="M12" s="20">
        <v>16</v>
      </c>
      <c r="N12" s="21">
        <v>0.0006944444444444445</v>
      </c>
      <c r="O12" s="19">
        <f t="shared" si="2"/>
        <v>0.011111111111111112</v>
      </c>
      <c r="P12" s="20">
        <v>5</v>
      </c>
      <c r="Q12" s="21">
        <v>0.0006944444444444445</v>
      </c>
      <c r="R12" s="19">
        <f t="shared" si="3"/>
        <v>0.0034722222222222225</v>
      </c>
      <c r="S12" s="45"/>
      <c r="T12" s="46"/>
      <c r="U12" s="44"/>
      <c r="V12" s="20">
        <v>2</v>
      </c>
      <c r="W12" s="21">
        <v>0.003472222222222222</v>
      </c>
      <c r="X12" s="19">
        <f t="shared" si="4"/>
        <v>0.006944444444444444</v>
      </c>
      <c r="Y12" s="20">
        <v>2</v>
      </c>
      <c r="Z12" s="21">
        <v>0.004861111111111111</v>
      </c>
      <c r="AA12" s="19">
        <f t="shared" si="5"/>
        <v>0.009722222222222222</v>
      </c>
      <c r="AB12" s="20">
        <v>40</v>
      </c>
      <c r="AC12" s="22"/>
      <c r="AD12" s="22">
        <f t="shared" si="6"/>
        <v>13.333333333333334</v>
      </c>
      <c r="AE12" s="22">
        <f t="shared" si="7"/>
        <v>0</v>
      </c>
      <c r="AF12" s="21">
        <v>0.0006944444444444445</v>
      </c>
      <c r="AG12" s="19">
        <f t="shared" si="8"/>
        <v>0.00925925925925926</v>
      </c>
      <c r="AH12" s="47">
        <v>0</v>
      </c>
      <c r="AI12" s="24" t="e">
        <f>SUM(#REF!+#REF!+I12+L12+O12+R12+U12+X12+AA12+AG12+AH12)</f>
        <v>#REF!</v>
      </c>
      <c r="AJ12" s="56">
        <f t="shared" si="9"/>
        <v>0.23591435185185183</v>
      </c>
      <c r="AK12" s="57" t="e">
        <f t="shared" si="10"/>
        <v>#REF!</v>
      </c>
    </row>
    <row r="13" spans="1:37" ht="12.75">
      <c r="A13" s="4">
        <v>10</v>
      </c>
      <c r="B13" s="14" t="s">
        <v>32</v>
      </c>
      <c r="C13" s="14" t="s">
        <v>33</v>
      </c>
      <c r="D13" s="15" t="s">
        <v>127</v>
      </c>
      <c r="E13" s="16">
        <v>0.00625</v>
      </c>
      <c r="F13" s="17">
        <v>0.23474537037037035</v>
      </c>
      <c r="G13" s="20">
        <v>1</v>
      </c>
      <c r="H13" s="21">
        <v>0.020833333333333332</v>
      </c>
      <c r="I13" s="19">
        <f t="shared" si="0"/>
        <v>0.020833333333333332</v>
      </c>
      <c r="J13" s="20">
        <v>11</v>
      </c>
      <c r="K13" s="21">
        <v>0.0006944444444444445</v>
      </c>
      <c r="L13" s="19">
        <f t="shared" si="1"/>
        <v>0.0076388888888888895</v>
      </c>
      <c r="M13" s="20">
        <v>6</v>
      </c>
      <c r="N13" s="21">
        <v>0.0006944444444444445</v>
      </c>
      <c r="O13" s="19">
        <f t="shared" si="2"/>
        <v>0.004166666666666667</v>
      </c>
      <c r="P13" s="20">
        <v>6</v>
      </c>
      <c r="Q13" s="21">
        <v>0.0006944444444444445</v>
      </c>
      <c r="R13" s="19">
        <f t="shared" si="3"/>
        <v>0.004166666666666667</v>
      </c>
      <c r="S13" s="45"/>
      <c r="T13" s="46"/>
      <c r="U13" s="44"/>
      <c r="V13" s="20">
        <v>2</v>
      </c>
      <c r="W13" s="21">
        <v>0.003472222222222222</v>
      </c>
      <c r="X13" s="19">
        <f t="shared" si="4"/>
        <v>0.006944444444444444</v>
      </c>
      <c r="Y13" s="20">
        <v>2</v>
      </c>
      <c r="Z13" s="21">
        <v>0.004861111111111111</v>
      </c>
      <c r="AA13" s="19">
        <f t="shared" si="5"/>
        <v>0.009722222222222222</v>
      </c>
      <c r="AB13" s="20">
        <v>39</v>
      </c>
      <c r="AC13" s="22"/>
      <c r="AD13" s="22">
        <f t="shared" si="6"/>
        <v>13</v>
      </c>
      <c r="AE13" s="22">
        <f t="shared" si="7"/>
        <v>0</v>
      </c>
      <c r="AF13" s="21">
        <v>0.0006944444444444445</v>
      </c>
      <c r="AG13" s="19">
        <f t="shared" si="8"/>
        <v>0.009027777777777779</v>
      </c>
      <c r="AH13" s="47">
        <v>0</v>
      </c>
      <c r="AI13" s="24" t="e">
        <f>SUM(#REF!+#REF!+I13+L13+O13+R13+U13+X13+AA13+AG13+AH13)</f>
        <v>#REF!</v>
      </c>
      <c r="AJ13" s="56">
        <f t="shared" si="9"/>
        <v>0.22849537037037035</v>
      </c>
      <c r="AK13" s="57" t="e">
        <f t="shared" si="10"/>
        <v>#REF!</v>
      </c>
    </row>
    <row r="14" spans="1:37" ht="12.75">
      <c r="A14" s="4">
        <v>11</v>
      </c>
      <c r="B14" s="14" t="s">
        <v>15</v>
      </c>
      <c r="C14" s="14" t="s">
        <v>16</v>
      </c>
      <c r="D14" s="15" t="s">
        <v>119</v>
      </c>
      <c r="E14" s="16">
        <v>0.00462962962962963</v>
      </c>
      <c r="F14" s="17">
        <v>0.2409375</v>
      </c>
      <c r="G14" s="20">
        <v>1</v>
      </c>
      <c r="H14" s="21">
        <v>0.020833333333333332</v>
      </c>
      <c r="I14" s="19">
        <f t="shared" si="0"/>
        <v>0.020833333333333332</v>
      </c>
      <c r="J14" s="20">
        <v>10</v>
      </c>
      <c r="K14" s="21">
        <v>0.0006944444444444445</v>
      </c>
      <c r="L14" s="19">
        <f t="shared" si="1"/>
        <v>0.006944444444444445</v>
      </c>
      <c r="M14" s="20">
        <v>2</v>
      </c>
      <c r="N14" s="21">
        <v>0.0006944444444444445</v>
      </c>
      <c r="O14" s="19">
        <f t="shared" si="2"/>
        <v>0.001388888888888889</v>
      </c>
      <c r="P14" s="20">
        <v>1</v>
      </c>
      <c r="Q14" s="21">
        <v>0.0006944444444444445</v>
      </c>
      <c r="R14" s="19">
        <f t="shared" si="3"/>
        <v>0.0006944444444444445</v>
      </c>
      <c r="S14" s="45"/>
      <c r="T14" s="46"/>
      <c r="U14" s="44"/>
      <c r="V14" s="20">
        <v>4</v>
      </c>
      <c r="W14" s="21">
        <v>0.003472222222222222</v>
      </c>
      <c r="X14" s="19">
        <f t="shared" si="4"/>
        <v>0.013888888888888888</v>
      </c>
      <c r="Y14" s="20">
        <v>2</v>
      </c>
      <c r="Z14" s="21">
        <v>0.004861111111111111</v>
      </c>
      <c r="AA14" s="19">
        <f t="shared" si="5"/>
        <v>0.009722222222222222</v>
      </c>
      <c r="AB14" s="20">
        <v>67</v>
      </c>
      <c r="AC14" s="22"/>
      <c r="AD14" s="22">
        <f t="shared" si="6"/>
        <v>22.333333333333332</v>
      </c>
      <c r="AE14" s="22">
        <f t="shared" si="7"/>
        <v>0</v>
      </c>
      <c r="AF14" s="21">
        <v>0.0006944444444444445</v>
      </c>
      <c r="AG14" s="19">
        <f t="shared" si="8"/>
        <v>0.015509259259259259</v>
      </c>
      <c r="AH14" s="47">
        <v>0</v>
      </c>
      <c r="AI14" s="24" t="e">
        <f>SUM(#REF!+#REF!+I14+L14+O14+R14+U14+X14+AA14+AG14+AH14)</f>
        <v>#REF!</v>
      </c>
      <c r="AJ14" s="56">
        <f t="shared" si="9"/>
        <v>0.23630787037037038</v>
      </c>
      <c r="AK14" s="57" t="e">
        <f t="shared" si="10"/>
        <v>#REF!</v>
      </c>
    </row>
    <row r="15" spans="1:37" ht="12.75">
      <c r="A15" s="4">
        <v>12</v>
      </c>
      <c r="B15" s="14" t="s">
        <v>60</v>
      </c>
      <c r="C15" s="14" t="s">
        <v>61</v>
      </c>
      <c r="D15" s="15" t="s">
        <v>138</v>
      </c>
      <c r="E15" s="16">
        <v>0.00856481481481482</v>
      </c>
      <c r="F15" s="17">
        <v>0.24651620370370372</v>
      </c>
      <c r="G15" s="20">
        <v>1</v>
      </c>
      <c r="H15" s="21">
        <v>0.020833333333333332</v>
      </c>
      <c r="I15" s="19">
        <f t="shared" si="0"/>
        <v>0.020833333333333332</v>
      </c>
      <c r="J15" s="20">
        <v>8</v>
      </c>
      <c r="K15" s="21">
        <v>0.0006944444444444445</v>
      </c>
      <c r="L15" s="19">
        <f t="shared" si="1"/>
        <v>0.005555555555555556</v>
      </c>
      <c r="M15" s="20">
        <v>12</v>
      </c>
      <c r="N15" s="21">
        <v>0.0006944444444444445</v>
      </c>
      <c r="O15" s="19">
        <f t="shared" si="2"/>
        <v>0.008333333333333333</v>
      </c>
      <c r="P15" s="20">
        <v>12</v>
      </c>
      <c r="Q15" s="21">
        <v>0.0006944444444444445</v>
      </c>
      <c r="R15" s="19">
        <f t="shared" si="3"/>
        <v>0.008333333333333333</v>
      </c>
      <c r="S15" s="45"/>
      <c r="T15" s="46"/>
      <c r="U15" s="44"/>
      <c r="V15" s="20">
        <v>2</v>
      </c>
      <c r="W15" s="21">
        <v>0.003472222222222222</v>
      </c>
      <c r="X15" s="19">
        <f t="shared" si="4"/>
        <v>0.006944444444444444</v>
      </c>
      <c r="Y15" s="20">
        <v>1</v>
      </c>
      <c r="Z15" s="21">
        <v>0.004861111111111111</v>
      </c>
      <c r="AA15" s="19">
        <f t="shared" si="5"/>
        <v>0.004861111111111111</v>
      </c>
      <c r="AB15" s="20">
        <v>65</v>
      </c>
      <c r="AC15" s="22"/>
      <c r="AD15" s="22">
        <f t="shared" si="6"/>
        <v>21.666666666666668</v>
      </c>
      <c r="AE15" s="22">
        <f t="shared" si="7"/>
        <v>0</v>
      </c>
      <c r="AF15" s="21">
        <v>0.0006944444444444445</v>
      </c>
      <c r="AG15" s="19">
        <f t="shared" si="8"/>
        <v>0.015046296296296297</v>
      </c>
      <c r="AH15" s="47">
        <v>0</v>
      </c>
      <c r="AI15" s="24" t="e">
        <f>SUM(#REF!+#REF!+I15+L15+O15+R15+U15+X15+AA15+AG15+AH15)</f>
        <v>#REF!</v>
      </c>
      <c r="AJ15" s="56">
        <f t="shared" si="9"/>
        <v>0.2379513888888889</v>
      </c>
      <c r="AK15" s="57" t="e">
        <f t="shared" si="10"/>
        <v>#REF!</v>
      </c>
    </row>
    <row r="16" spans="1:37" ht="12.75">
      <c r="A16" s="4">
        <v>13</v>
      </c>
      <c r="B16" s="14" t="s">
        <v>17</v>
      </c>
      <c r="C16" s="14" t="s">
        <v>24</v>
      </c>
      <c r="D16" s="15" t="s">
        <v>120</v>
      </c>
      <c r="E16" s="16">
        <v>0.00486111111111111</v>
      </c>
      <c r="F16" s="17">
        <v>0.2445138888888889</v>
      </c>
      <c r="G16" s="20">
        <v>1</v>
      </c>
      <c r="H16" s="21">
        <v>0.020833333333333332</v>
      </c>
      <c r="I16" s="19">
        <f t="shared" si="0"/>
        <v>0.020833333333333332</v>
      </c>
      <c r="J16" s="20">
        <v>21</v>
      </c>
      <c r="K16" s="21">
        <v>0.0006944444444444445</v>
      </c>
      <c r="L16" s="19">
        <f t="shared" si="1"/>
        <v>0.014583333333333334</v>
      </c>
      <c r="M16" s="20">
        <v>6</v>
      </c>
      <c r="N16" s="21">
        <v>0.0006944444444444445</v>
      </c>
      <c r="O16" s="19">
        <f t="shared" si="2"/>
        <v>0.004166666666666667</v>
      </c>
      <c r="P16" s="20">
        <v>2</v>
      </c>
      <c r="Q16" s="21">
        <v>0.0006944444444444445</v>
      </c>
      <c r="R16" s="19">
        <f t="shared" si="3"/>
        <v>0.001388888888888889</v>
      </c>
      <c r="S16" s="45"/>
      <c r="T16" s="46"/>
      <c r="U16" s="44"/>
      <c r="V16" s="20">
        <v>2</v>
      </c>
      <c r="W16" s="21">
        <v>0.003472222222222222</v>
      </c>
      <c r="X16" s="19">
        <f t="shared" si="4"/>
        <v>0.006944444444444444</v>
      </c>
      <c r="Y16" s="20">
        <v>2</v>
      </c>
      <c r="Z16" s="21">
        <v>0.004861111111111111</v>
      </c>
      <c r="AA16" s="19">
        <f t="shared" si="5"/>
        <v>0.009722222222222222</v>
      </c>
      <c r="AB16" s="20">
        <v>58</v>
      </c>
      <c r="AC16" s="22"/>
      <c r="AD16" s="22">
        <f t="shared" si="6"/>
        <v>19.333333333333332</v>
      </c>
      <c r="AE16" s="22">
        <f t="shared" si="7"/>
        <v>0</v>
      </c>
      <c r="AF16" s="21">
        <v>0.0006944444444444445</v>
      </c>
      <c r="AG16" s="19">
        <f t="shared" si="8"/>
        <v>0.013425925925925926</v>
      </c>
      <c r="AH16" s="47">
        <v>0</v>
      </c>
      <c r="AI16" s="24" t="e">
        <f>SUM(#REF!+#REF!+I16+L16+O16+R16+U16+X16+AA16+AG16+AH16)</f>
        <v>#REF!</v>
      </c>
      <c r="AJ16" s="56">
        <f t="shared" si="9"/>
        <v>0.23965277777777777</v>
      </c>
      <c r="AK16" s="57" t="e">
        <f t="shared" si="10"/>
        <v>#REF!</v>
      </c>
    </row>
    <row r="17" spans="1:37" ht="12.75">
      <c r="A17" s="4">
        <v>14</v>
      </c>
      <c r="B17" s="14" t="s">
        <v>183</v>
      </c>
      <c r="C17" s="14" t="s">
        <v>184</v>
      </c>
      <c r="D17" s="15" t="s">
        <v>185</v>
      </c>
      <c r="E17" s="16">
        <v>0.0108796296296296</v>
      </c>
      <c r="F17" s="17">
        <v>0.2898148148148148</v>
      </c>
      <c r="G17" s="20">
        <v>1</v>
      </c>
      <c r="H17" s="21">
        <v>0.020833333333333332</v>
      </c>
      <c r="I17" s="19">
        <f t="shared" si="0"/>
        <v>0.020833333333333332</v>
      </c>
      <c r="J17" s="20">
        <v>40</v>
      </c>
      <c r="K17" s="21">
        <v>0.0006944444444444445</v>
      </c>
      <c r="L17" s="19">
        <f t="shared" si="1"/>
        <v>0.02777777777777778</v>
      </c>
      <c r="M17" s="20">
        <v>21</v>
      </c>
      <c r="N17" s="21">
        <v>0.0006944444444444445</v>
      </c>
      <c r="O17" s="19">
        <f t="shared" si="2"/>
        <v>0.014583333333333334</v>
      </c>
      <c r="P17" s="20">
        <v>15</v>
      </c>
      <c r="Q17" s="21">
        <v>0.0006944444444444445</v>
      </c>
      <c r="R17" s="19">
        <f t="shared" si="3"/>
        <v>0.010416666666666668</v>
      </c>
      <c r="S17" s="45"/>
      <c r="T17" s="46"/>
      <c r="U17" s="44"/>
      <c r="V17" s="20">
        <v>4</v>
      </c>
      <c r="W17" s="21">
        <v>0.003472222222222222</v>
      </c>
      <c r="X17" s="19">
        <f t="shared" si="4"/>
        <v>0.013888888888888888</v>
      </c>
      <c r="Y17" s="20">
        <v>2</v>
      </c>
      <c r="Z17" s="21">
        <v>0.004861111111111111</v>
      </c>
      <c r="AA17" s="19">
        <f t="shared" si="5"/>
        <v>0.009722222222222222</v>
      </c>
      <c r="AB17" s="20">
        <v>53</v>
      </c>
      <c r="AC17" s="22"/>
      <c r="AD17" s="22">
        <f t="shared" si="6"/>
        <v>17.666666666666668</v>
      </c>
      <c r="AE17" s="22">
        <f t="shared" si="7"/>
        <v>0</v>
      </c>
      <c r="AF17" s="21">
        <v>0.0006944444444444445</v>
      </c>
      <c r="AG17" s="19">
        <f t="shared" si="8"/>
        <v>0.01226851851851852</v>
      </c>
      <c r="AH17" s="47">
        <v>0</v>
      </c>
      <c r="AI17" s="24" t="e">
        <f>SUM(#REF!+#REF!+I17+L17+O17+R17+U17+X17+AA17+AG17+AH17)</f>
        <v>#REF!</v>
      </c>
      <c r="AJ17" s="56">
        <f t="shared" si="9"/>
        <v>0.27893518518518523</v>
      </c>
      <c r="AK17" s="57" t="e">
        <f t="shared" si="10"/>
        <v>#REF!</v>
      </c>
    </row>
    <row r="18" spans="1:37" ht="12.75">
      <c r="A18" s="4">
        <v>15</v>
      </c>
      <c r="B18" s="14" t="s">
        <v>43</v>
      </c>
      <c r="C18" s="14" t="s">
        <v>190</v>
      </c>
      <c r="D18" s="15" t="s">
        <v>131</v>
      </c>
      <c r="E18" s="16">
        <v>0.0115740740740741</v>
      </c>
      <c r="F18" s="17">
        <v>0.23946759259259257</v>
      </c>
      <c r="G18" s="20">
        <v>1</v>
      </c>
      <c r="H18" s="21">
        <v>0.020833333333333332</v>
      </c>
      <c r="I18" s="19">
        <f t="shared" si="0"/>
        <v>0.020833333333333332</v>
      </c>
      <c r="J18" s="20">
        <v>0</v>
      </c>
      <c r="K18" s="21">
        <v>0.0006944444444444445</v>
      </c>
      <c r="L18" s="19">
        <f t="shared" si="1"/>
        <v>0</v>
      </c>
      <c r="M18" s="20">
        <v>2</v>
      </c>
      <c r="N18" s="21">
        <v>0.0006944444444444445</v>
      </c>
      <c r="O18" s="19">
        <f t="shared" si="2"/>
        <v>0.001388888888888889</v>
      </c>
      <c r="P18" s="20">
        <v>4</v>
      </c>
      <c r="Q18" s="21">
        <v>0.0006944444444444445</v>
      </c>
      <c r="R18" s="19">
        <f t="shared" si="3"/>
        <v>0.002777777777777778</v>
      </c>
      <c r="S18" s="45"/>
      <c r="T18" s="46"/>
      <c r="U18" s="44"/>
      <c r="V18" s="20">
        <v>4</v>
      </c>
      <c r="W18" s="21">
        <v>0.003472222222222222</v>
      </c>
      <c r="X18" s="19">
        <f t="shared" si="4"/>
        <v>0.013888888888888888</v>
      </c>
      <c r="Y18" s="20">
        <v>1</v>
      </c>
      <c r="Z18" s="21">
        <v>0.004861111111111111</v>
      </c>
      <c r="AA18" s="19">
        <f t="shared" si="5"/>
        <v>0.004861111111111111</v>
      </c>
      <c r="AB18" s="20">
        <v>49</v>
      </c>
      <c r="AC18" s="22"/>
      <c r="AD18" s="22">
        <f t="shared" si="6"/>
        <v>16.333333333333332</v>
      </c>
      <c r="AE18" s="22">
        <f t="shared" si="7"/>
        <v>0</v>
      </c>
      <c r="AF18" s="21">
        <v>0.0006944444444444445</v>
      </c>
      <c r="AG18" s="19">
        <f t="shared" si="8"/>
        <v>0.011342592592592592</v>
      </c>
      <c r="AH18" s="47">
        <v>0</v>
      </c>
      <c r="AI18" s="24" t="e">
        <f>SUM(#REF!+#REF!+I18+L18+O18+R18+U18+X18+AA18+AG18+AH18)</f>
        <v>#REF!</v>
      </c>
      <c r="AJ18" s="56">
        <f t="shared" si="9"/>
        <v>0.22789351851851847</v>
      </c>
      <c r="AK18" s="57" t="e">
        <f t="shared" si="10"/>
        <v>#REF!</v>
      </c>
    </row>
    <row r="19" spans="1:37" ht="12.75">
      <c r="A19" s="4">
        <v>16</v>
      </c>
      <c r="B19" s="14" t="s">
        <v>67</v>
      </c>
      <c r="C19" s="14" t="s">
        <v>65</v>
      </c>
      <c r="D19" s="15" t="s">
        <v>140</v>
      </c>
      <c r="E19" s="16">
        <v>0.00902777777777779</v>
      </c>
      <c r="F19" s="17">
        <v>0.2466898148148148</v>
      </c>
      <c r="G19" s="20">
        <v>0</v>
      </c>
      <c r="H19" s="21">
        <v>0.020833333333333332</v>
      </c>
      <c r="I19" s="19">
        <f t="shared" si="0"/>
        <v>0</v>
      </c>
      <c r="J19" s="20">
        <v>15</v>
      </c>
      <c r="K19" s="21">
        <v>0.0006944444444444445</v>
      </c>
      <c r="L19" s="19">
        <f t="shared" si="1"/>
        <v>0.010416666666666668</v>
      </c>
      <c r="M19" s="20">
        <v>8</v>
      </c>
      <c r="N19" s="21">
        <v>0.0006944444444444445</v>
      </c>
      <c r="O19" s="19">
        <f t="shared" si="2"/>
        <v>0.005555555555555556</v>
      </c>
      <c r="P19" s="20">
        <v>10</v>
      </c>
      <c r="Q19" s="21">
        <v>0.0006944444444444445</v>
      </c>
      <c r="R19" s="19">
        <f t="shared" si="3"/>
        <v>0.006944444444444445</v>
      </c>
      <c r="S19" s="45"/>
      <c r="T19" s="46"/>
      <c r="U19" s="44"/>
      <c r="V19" s="20">
        <v>4</v>
      </c>
      <c r="W19" s="21">
        <v>0.003472222222222222</v>
      </c>
      <c r="X19" s="19">
        <f t="shared" si="4"/>
        <v>0.013888888888888888</v>
      </c>
      <c r="Y19" s="20">
        <v>1</v>
      </c>
      <c r="Z19" s="21">
        <v>0.004861111111111111</v>
      </c>
      <c r="AA19" s="19">
        <f t="shared" si="5"/>
        <v>0.004861111111111111</v>
      </c>
      <c r="AB19" s="20">
        <v>96</v>
      </c>
      <c r="AC19" s="22"/>
      <c r="AD19" s="22">
        <f t="shared" si="6"/>
        <v>32</v>
      </c>
      <c r="AE19" s="22">
        <f t="shared" si="7"/>
        <v>0</v>
      </c>
      <c r="AF19" s="21">
        <v>0.0006944444444444445</v>
      </c>
      <c r="AG19" s="19">
        <f t="shared" si="8"/>
        <v>0.022222222222222223</v>
      </c>
      <c r="AH19" s="47">
        <v>0</v>
      </c>
      <c r="AI19" s="24" t="e">
        <f>SUM(#REF!+#REF!+I19+L19+O19+R19+U19+X19+AA19+AG19+AH19)</f>
        <v>#REF!</v>
      </c>
      <c r="AJ19" s="56">
        <f t="shared" si="9"/>
        <v>0.237662037037037</v>
      </c>
      <c r="AK19" s="57" t="e">
        <f t="shared" si="10"/>
        <v>#REF!</v>
      </c>
    </row>
    <row r="20" spans="1:37" ht="12.75">
      <c r="A20" s="4">
        <v>17</v>
      </c>
      <c r="B20" s="14" t="s">
        <v>23</v>
      </c>
      <c r="C20" s="14" t="s">
        <v>19</v>
      </c>
      <c r="D20" s="15" t="s">
        <v>123</v>
      </c>
      <c r="E20" s="16">
        <v>0.00532407407407408</v>
      </c>
      <c r="F20" s="17">
        <v>0.24997685185185184</v>
      </c>
      <c r="G20" s="20">
        <v>1</v>
      </c>
      <c r="H20" s="21">
        <v>0.020833333333333332</v>
      </c>
      <c r="I20" s="19">
        <f t="shared" si="0"/>
        <v>0.020833333333333332</v>
      </c>
      <c r="J20" s="20">
        <v>15</v>
      </c>
      <c r="K20" s="21">
        <v>0.0006944444444444445</v>
      </c>
      <c r="L20" s="19">
        <f t="shared" si="1"/>
        <v>0.010416666666666668</v>
      </c>
      <c r="M20" s="20">
        <v>4</v>
      </c>
      <c r="N20" s="21">
        <v>0.0006944444444444445</v>
      </c>
      <c r="O20" s="19">
        <f t="shared" si="2"/>
        <v>0.002777777777777778</v>
      </c>
      <c r="P20" s="20">
        <v>4</v>
      </c>
      <c r="Q20" s="21">
        <v>0.0006944444444444445</v>
      </c>
      <c r="R20" s="19">
        <f t="shared" si="3"/>
        <v>0.002777777777777778</v>
      </c>
      <c r="S20" s="45"/>
      <c r="T20" s="46"/>
      <c r="U20" s="44"/>
      <c r="V20" s="20">
        <v>3</v>
      </c>
      <c r="W20" s="21">
        <v>0.003472222222222222</v>
      </c>
      <c r="X20" s="19">
        <f t="shared" si="4"/>
        <v>0.010416666666666666</v>
      </c>
      <c r="Y20" s="20">
        <v>2</v>
      </c>
      <c r="Z20" s="21">
        <v>0.004861111111111111</v>
      </c>
      <c r="AA20" s="19">
        <f t="shared" si="5"/>
        <v>0.009722222222222222</v>
      </c>
      <c r="AB20" s="20">
        <v>54</v>
      </c>
      <c r="AC20" s="22"/>
      <c r="AD20" s="22">
        <f t="shared" si="6"/>
        <v>18</v>
      </c>
      <c r="AE20" s="22">
        <f t="shared" si="7"/>
        <v>0</v>
      </c>
      <c r="AF20" s="21">
        <v>0.0006944444444444445</v>
      </c>
      <c r="AG20" s="19">
        <f t="shared" si="8"/>
        <v>0.0125</v>
      </c>
      <c r="AH20" s="47">
        <v>0</v>
      </c>
      <c r="AI20" s="24" t="e">
        <f>SUM(#REF!+#REF!+I20+L20+O20+R20+U20+X20+AA20+AG20+AH20)</f>
        <v>#REF!</v>
      </c>
      <c r="AJ20" s="56">
        <f t="shared" si="9"/>
        <v>0.24465277777777775</v>
      </c>
      <c r="AK20" s="57" t="e">
        <f t="shared" si="10"/>
        <v>#REF!</v>
      </c>
    </row>
    <row r="21" spans="1:37" ht="12.75">
      <c r="A21" s="4">
        <v>18</v>
      </c>
      <c r="B21" s="14" t="s">
        <v>13</v>
      </c>
      <c r="C21" s="14" t="s">
        <v>14</v>
      </c>
      <c r="D21" s="15" t="s">
        <v>118</v>
      </c>
      <c r="E21" s="16">
        <v>0.004398148148148148</v>
      </c>
      <c r="F21" s="17">
        <v>0.2449421296296296</v>
      </c>
      <c r="G21" s="20">
        <v>1</v>
      </c>
      <c r="H21" s="21">
        <v>0.020833333333333332</v>
      </c>
      <c r="I21" s="19">
        <f t="shared" si="0"/>
        <v>0.020833333333333332</v>
      </c>
      <c r="J21" s="20">
        <v>0</v>
      </c>
      <c r="K21" s="21">
        <v>0.0006944444444444445</v>
      </c>
      <c r="L21" s="19">
        <f t="shared" si="1"/>
        <v>0</v>
      </c>
      <c r="M21" s="20">
        <v>11</v>
      </c>
      <c r="N21" s="21">
        <v>0.0006944444444444445</v>
      </c>
      <c r="O21" s="19">
        <f t="shared" si="2"/>
        <v>0.0076388888888888895</v>
      </c>
      <c r="P21" s="20">
        <v>3</v>
      </c>
      <c r="Q21" s="21">
        <v>0.0006944444444444445</v>
      </c>
      <c r="R21" s="19">
        <f t="shared" si="3"/>
        <v>0.0020833333333333333</v>
      </c>
      <c r="S21" s="45"/>
      <c r="T21" s="46"/>
      <c r="U21" s="44"/>
      <c r="V21" s="20">
        <v>2</v>
      </c>
      <c r="W21" s="21">
        <v>0.003472222222222222</v>
      </c>
      <c r="X21" s="19">
        <f t="shared" si="4"/>
        <v>0.006944444444444444</v>
      </c>
      <c r="Y21" s="20">
        <v>2</v>
      </c>
      <c r="Z21" s="21">
        <v>0.004861111111111111</v>
      </c>
      <c r="AA21" s="19">
        <f t="shared" si="5"/>
        <v>0.009722222222222222</v>
      </c>
      <c r="AB21" s="20">
        <v>67</v>
      </c>
      <c r="AC21" s="22"/>
      <c r="AD21" s="22">
        <f t="shared" si="6"/>
        <v>22.333333333333332</v>
      </c>
      <c r="AE21" s="22">
        <f t="shared" si="7"/>
        <v>0</v>
      </c>
      <c r="AF21" s="21">
        <v>0.0006944444444444445</v>
      </c>
      <c r="AG21" s="19">
        <f t="shared" si="8"/>
        <v>0.015509259259259259</v>
      </c>
      <c r="AH21" s="47">
        <v>0</v>
      </c>
      <c r="AI21" s="24" t="e">
        <f>SUM(#REF!+#REF!+I21+L21+O21+R21+U21+X21+AA21+AG21+AH21)</f>
        <v>#REF!</v>
      </c>
      <c r="AJ21" s="56">
        <f t="shared" si="9"/>
        <v>0.24054398148148146</v>
      </c>
      <c r="AK21" s="57" t="e">
        <f t="shared" si="10"/>
        <v>#REF!</v>
      </c>
    </row>
    <row r="22" spans="1:37" ht="12.75">
      <c r="A22" s="4">
        <v>19</v>
      </c>
      <c r="B22" s="14" t="s">
        <v>44</v>
      </c>
      <c r="C22" s="14" t="s">
        <v>98</v>
      </c>
      <c r="D22" s="15" t="s">
        <v>132</v>
      </c>
      <c r="E22" s="16">
        <v>0.00717592592592593</v>
      </c>
      <c r="F22" s="17">
        <v>0.2606597222222222</v>
      </c>
      <c r="G22" s="20">
        <v>1</v>
      </c>
      <c r="H22" s="21">
        <v>0.020833333333333332</v>
      </c>
      <c r="I22" s="19">
        <f t="shared" si="0"/>
        <v>0.020833333333333332</v>
      </c>
      <c r="J22" s="20">
        <v>25</v>
      </c>
      <c r="K22" s="21">
        <v>0.0006944444444444445</v>
      </c>
      <c r="L22" s="19">
        <f t="shared" si="1"/>
        <v>0.017361111111111112</v>
      </c>
      <c r="M22" s="20">
        <v>4</v>
      </c>
      <c r="N22" s="21">
        <v>0.0006944444444444445</v>
      </c>
      <c r="O22" s="19">
        <f t="shared" si="2"/>
        <v>0.002777777777777778</v>
      </c>
      <c r="P22" s="20">
        <v>5</v>
      </c>
      <c r="Q22" s="21">
        <v>0.0006944444444444445</v>
      </c>
      <c r="R22" s="19">
        <f t="shared" si="3"/>
        <v>0.0034722222222222225</v>
      </c>
      <c r="S22" s="45"/>
      <c r="T22" s="46"/>
      <c r="U22" s="44"/>
      <c r="V22" s="20">
        <v>2</v>
      </c>
      <c r="W22" s="21">
        <v>0.003472222222222222</v>
      </c>
      <c r="X22" s="19">
        <f t="shared" si="4"/>
        <v>0.006944444444444444</v>
      </c>
      <c r="Y22" s="20">
        <v>2</v>
      </c>
      <c r="Z22" s="21">
        <v>0.004861111111111111</v>
      </c>
      <c r="AA22" s="19">
        <f t="shared" si="5"/>
        <v>0.009722222222222222</v>
      </c>
      <c r="AB22" s="20">
        <v>62</v>
      </c>
      <c r="AC22" s="22"/>
      <c r="AD22" s="22">
        <f t="shared" si="6"/>
        <v>20.666666666666668</v>
      </c>
      <c r="AE22" s="22">
        <f t="shared" si="7"/>
        <v>0</v>
      </c>
      <c r="AF22" s="21">
        <v>0.0006944444444444445</v>
      </c>
      <c r="AG22" s="19">
        <f t="shared" si="8"/>
        <v>0.014351851851851853</v>
      </c>
      <c r="AH22" s="47">
        <v>0</v>
      </c>
      <c r="AI22" s="24" t="e">
        <f>SUM(#REF!+#REF!+I22+L22+O22+R22+U22+X22+AA22+AG22+AH22)</f>
        <v>#REF!</v>
      </c>
      <c r="AJ22" s="56">
        <f t="shared" si="9"/>
        <v>0.2534837962962963</v>
      </c>
      <c r="AK22" s="57" t="e">
        <f t="shared" si="10"/>
        <v>#REF!</v>
      </c>
    </row>
    <row r="23" spans="1:37" ht="12.75">
      <c r="A23" s="4">
        <v>20</v>
      </c>
      <c r="B23" s="14" t="s">
        <v>45</v>
      </c>
      <c r="C23" s="14" t="s">
        <v>46</v>
      </c>
      <c r="D23" s="15" t="s">
        <v>133</v>
      </c>
      <c r="E23" s="16">
        <v>0.00740740740740741</v>
      </c>
      <c r="F23" s="17">
        <v>0.2453587962962963</v>
      </c>
      <c r="G23" s="20">
        <v>1</v>
      </c>
      <c r="H23" s="21">
        <v>0.020833333333333332</v>
      </c>
      <c r="I23" s="19">
        <f t="shared" si="0"/>
        <v>0.020833333333333332</v>
      </c>
      <c r="J23" s="20">
        <v>0</v>
      </c>
      <c r="K23" s="21">
        <v>0.0006944444444444445</v>
      </c>
      <c r="L23" s="19">
        <f t="shared" si="1"/>
        <v>0</v>
      </c>
      <c r="M23" s="20">
        <v>5</v>
      </c>
      <c r="N23" s="21">
        <v>0.0006944444444444445</v>
      </c>
      <c r="O23" s="19">
        <f t="shared" si="2"/>
        <v>0.0034722222222222225</v>
      </c>
      <c r="P23" s="20">
        <v>0</v>
      </c>
      <c r="Q23" s="21">
        <v>0.0006944444444444445</v>
      </c>
      <c r="R23" s="19">
        <f t="shared" si="3"/>
        <v>0</v>
      </c>
      <c r="S23" s="45"/>
      <c r="T23" s="46"/>
      <c r="U23" s="44"/>
      <c r="V23" s="20">
        <v>4</v>
      </c>
      <c r="W23" s="21">
        <v>0.003472222222222222</v>
      </c>
      <c r="X23" s="19">
        <f t="shared" si="4"/>
        <v>0.013888888888888888</v>
      </c>
      <c r="Y23" s="20">
        <v>2</v>
      </c>
      <c r="Z23" s="21">
        <v>0.004861111111111111</v>
      </c>
      <c r="AA23" s="19">
        <f t="shared" si="5"/>
        <v>0.009722222222222222</v>
      </c>
      <c r="AB23" s="20">
        <v>34</v>
      </c>
      <c r="AC23" s="22"/>
      <c r="AD23" s="22">
        <f t="shared" si="6"/>
        <v>11.333333333333334</v>
      </c>
      <c r="AE23" s="22">
        <f t="shared" si="7"/>
        <v>0</v>
      </c>
      <c r="AF23" s="21">
        <v>0.0006944444444444445</v>
      </c>
      <c r="AG23" s="19">
        <f t="shared" si="8"/>
        <v>0.007870370370370371</v>
      </c>
      <c r="AH23" s="47">
        <v>0</v>
      </c>
      <c r="AI23" s="24" t="e">
        <f>SUM(#REF!+#REF!+I23+L23+O23+R23+U23+X23+AA23+AG23+AH23)</f>
        <v>#REF!</v>
      </c>
      <c r="AJ23" s="56">
        <f t="shared" si="9"/>
        <v>0.2379513888888889</v>
      </c>
      <c r="AK23" s="57" t="e">
        <f t="shared" si="10"/>
        <v>#REF!</v>
      </c>
    </row>
    <row r="24" spans="1:37" ht="12.75">
      <c r="A24" s="4">
        <v>21</v>
      </c>
      <c r="B24" s="14" t="s">
        <v>186</v>
      </c>
      <c r="C24" s="14" t="s">
        <v>187</v>
      </c>
      <c r="D24" s="15" t="s">
        <v>188</v>
      </c>
      <c r="E24" s="16">
        <v>0.0111111111111111</v>
      </c>
      <c r="F24" s="17">
        <v>0.29097222222222224</v>
      </c>
      <c r="G24" s="20">
        <v>0</v>
      </c>
      <c r="H24" s="21">
        <v>0.020833333333333332</v>
      </c>
      <c r="I24" s="19">
        <f t="shared" si="0"/>
        <v>0</v>
      </c>
      <c r="J24" s="20">
        <v>55</v>
      </c>
      <c r="K24" s="21">
        <v>0.0006944444444444445</v>
      </c>
      <c r="L24" s="19">
        <f t="shared" si="1"/>
        <v>0.03819444444444445</v>
      </c>
      <c r="M24" s="20">
        <v>20</v>
      </c>
      <c r="N24" s="21">
        <v>0.0006944444444444445</v>
      </c>
      <c r="O24" s="19">
        <f t="shared" si="2"/>
        <v>0.01388888888888889</v>
      </c>
      <c r="P24" s="20">
        <v>19</v>
      </c>
      <c r="Q24" s="21">
        <v>0.0006944444444444445</v>
      </c>
      <c r="R24" s="19">
        <f t="shared" si="3"/>
        <v>0.013194444444444444</v>
      </c>
      <c r="S24" s="45"/>
      <c r="T24" s="46"/>
      <c r="U24" s="44"/>
      <c r="V24" s="20">
        <v>4</v>
      </c>
      <c r="W24" s="21">
        <v>0.003472222222222222</v>
      </c>
      <c r="X24" s="19">
        <f t="shared" si="4"/>
        <v>0.013888888888888888</v>
      </c>
      <c r="Y24" s="20">
        <v>0</v>
      </c>
      <c r="Z24" s="21">
        <v>0.004861111111111111</v>
      </c>
      <c r="AA24" s="19">
        <f t="shared" si="5"/>
        <v>0</v>
      </c>
      <c r="AB24" s="20">
        <v>47</v>
      </c>
      <c r="AC24" s="22"/>
      <c r="AD24" s="22">
        <f t="shared" si="6"/>
        <v>15.666666666666666</v>
      </c>
      <c r="AE24" s="22">
        <f t="shared" si="7"/>
        <v>0</v>
      </c>
      <c r="AF24" s="21">
        <v>0.0006944444444444445</v>
      </c>
      <c r="AG24" s="19">
        <f t="shared" si="8"/>
        <v>0.01087962962962963</v>
      </c>
      <c r="AH24" s="47">
        <v>0</v>
      </c>
      <c r="AI24" s="24" t="e">
        <f>SUM(#REF!+#REF!+I24+L24+O24+R24+U24+X24+AA24+AG24+AH24)</f>
        <v>#REF!</v>
      </c>
      <c r="AJ24" s="56">
        <f t="shared" si="9"/>
        <v>0.2798611111111111</v>
      </c>
      <c r="AK24" s="57" t="e">
        <f t="shared" si="10"/>
        <v>#REF!</v>
      </c>
    </row>
    <row r="25" spans="1:37" ht="12.75">
      <c r="A25" s="4">
        <v>22</v>
      </c>
      <c r="B25" s="14" t="s">
        <v>30</v>
      </c>
      <c r="C25" s="14" t="s">
        <v>191</v>
      </c>
      <c r="D25" s="15" t="s">
        <v>126</v>
      </c>
      <c r="E25" s="16">
        <v>0.00601851851851852</v>
      </c>
      <c r="F25" s="17">
        <v>0.2550462962962963</v>
      </c>
      <c r="G25" s="20">
        <v>1</v>
      </c>
      <c r="H25" s="21">
        <v>0.020833333333333332</v>
      </c>
      <c r="I25" s="19">
        <f t="shared" si="0"/>
        <v>0.020833333333333332</v>
      </c>
      <c r="J25" s="20">
        <v>6</v>
      </c>
      <c r="K25" s="21">
        <v>0.0006944444444444445</v>
      </c>
      <c r="L25" s="19">
        <f t="shared" si="1"/>
        <v>0.004166666666666667</v>
      </c>
      <c r="M25" s="20">
        <v>0</v>
      </c>
      <c r="N25" s="21">
        <v>0.0006944444444444445</v>
      </c>
      <c r="O25" s="19">
        <f t="shared" si="2"/>
        <v>0</v>
      </c>
      <c r="P25" s="20">
        <v>7</v>
      </c>
      <c r="Q25" s="21">
        <v>0.0006944444444444445</v>
      </c>
      <c r="R25" s="19">
        <f t="shared" si="3"/>
        <v>0.004861111111111111</v>
      </c>
      <c r="S25" s="45"/>
      <c r="T25" s="46"/>
      <c r="U25" s="44"/>
      <c r="V25" s="20">
        <v>2</v>
      </c>
      <c r="W25" s="21">
        <v>0.003472222222222222</v>
      </c>
      <c r="X25" s="19">
        <f t="shared" si="4"/>
        <v>0.006944444444444444</v>
      </c>
      <c r="Y25" s="20">
        <v>2</v>
      </c>
      <c r="Z25" s="21">
        <v>0.004861111111111111</v>
      </c>
      <c r="AA25" s="19">
        <f t="shared" si="5"/>
        <v>0.009722222222222222</v>
      </c>
      <c r="AB25" s="20">
        <v>51</v>
      </c>
      <c r="AC25" s="22"/>
      <c r="AD25" s="22">
        <f t="shared" si="6"/>
        <v>17</v>
      </c>
      <c r="AE25" s="22">
        <f t="shared" si="7"/>
        <v>0</v>
      </c>
      <c r="AF25" s="21">
        <v>0.0006944444444444445</v>
      </c>
      <c r="AG25" s="19">
        <f t="shared" si="8"/>
        <v>0.011805555555555555</v>
      </c>
      <c r="AH25" s="47">
        <v>0</v>
      </c>
      <c r="AI25" s="24" t="e">
        <f>SUM(#REF!+#REF!+I25+L25+O25+R25+U25+X25+AA25+AG25+AH25)</f>
        <v>#REF!</v>
      </c>
      <c r="AJ25" s="56">
        <f t="shared" si="9"/>
        <v>0.2490277777777778</v>
      </c>
      <c r="AK25" s="57" t="e">
        <f t="shared" si="10"/>
        <v>#REF!</v>
      </c>
    </row>
    <row r="26" spans="1:37" ht="12.75">
      <c r="A26" s="4">
        <v>23</v>
      </c>
      <c r="B26" s="14" t="s">
        <v>85</v>
      </c>
      <c r="C26" s="14" t="s">
        <v>86</v>
      </c>
      <c r="D26" s="15" t="s">
        <v>144</v>
      </c>
      <c r="E26" s="16">
        <v>0.00995370370370371</v>
      </c>
      <c r="F26" s="17">
        <v>0.2606712962962963</v>
      </c>
      <c r="G26" s="20">
        <v>1</v>
      </c>
      <c r="H26" s="21">
        <v>0.020833333333333332</v>
      </c>
      <c r="I26" s="19">
        <f t="shared" si="0"/>
        <v>0.020833333333333332</v>
      </c>
      <c r="J26" s="20">
        <v>7</v>
      </c>
      <c r="K26" s="21">
        <v>0.0006944444444444445</v>
      </c>
      <c r="L26" s="19">
        <f t="shared" si="1"/>
        <v>0.004861111111111111</v>
      </c>
      <c r="M26" s="20">
        <v>2</v>
      </c>
      <c r="N26" s="21">
        <v>0.0006944444444444445</v>
      </c>
      <c r="O26" s="19">
        <f t="shared" si="2"/>
        <v>0.001388888888888889</v>
      </c>
      <c r="P26" s="20">
        <v>4</v>
      </c>
      <c r="Q26" s="21">
        <v>0.0006944444444444445</v>
      </c>
      <c r="R26" s="19">
        <f t="shared" si="3"/>
        <v>0.002777777777777778</v>
      </c>
      <c r="S26" s="45"/>
      <c r="T26" s="46"/>
      <c r="U26" s="44"/>
      <c r="V26" s="20">
        <v>2</v>
      </c>
      <c r="W26" s="21">
        <v>0.003472222222222222</v>
      </c>
      <c r="X26" s="19">
        <f t="shared" si="4"/>
        <v>0.006944444444444444</v>
      </c>
      <c r="Y26" s="20">
        <v>2</v>
      </c>
      <c r="Z26" s="21">
        <v>0.004861111111111111</v>
      </c>
      <c r="AA26" s="19">
        <f t="shared" si="5"/>
        <v>0.009722222222222222</v>
      </c>
      <c r="AB26" s="20">
        <v>49</v>
      </c>
      <c r="AC26" s="22"/>
      <c r="AD26" s="22">
        <f t="shared" si="6"/>
        <v>16.333333333333332</v>
      </c>
      <c r="AE26" s="22">
        <f t="shared" si="7"/>
        <v>0</v>
      </c>
      <c r="AF26" s="21">
        <v>0.0006944444444444445</v>
      </c>
      <c r="AG26" s="19">
        <f t="shared" si="8"/>
        <v>0.011342592592592592</v>
      </c>
      <c r="AH26" s="47">
        <v>0</v>
      </c>
      <c r="AI26" s="24" t="e">
        <f>SUM(#REF!+#REF!+I26+L26+O26+R26+U26+X26+AA26+AG26+AH26)</f>
        <v>#REF!</v>
      </c>
      <c r="AJ26" s="56">
        <f t="shared" si="9"/>
        <v>0.25071759259259263</v>
      </c>
      <c r="AK26" s="57" t="e">
        <f t="shared" si="10"/>
        <v>#REF!</v>
      </c>
    </row>
    <row r="27" spans="1:37" ht="12.75">
      <c r="A27" s="4">
        <v>24</v>
      </c>
      <c r="B27" s="14" t="s">
        <v>47</v>
      </c>
      <c r="C27" s="14" t="s">
        <v>48</v>
      </c>
      <c r="D27" s="15" t="s">
        <v>134</v>
      </c>
      <c r="E27" s="16">
        <v>0.0076388888888889</v>
      </c>
      <c r="F27" s="17">
        <v>0.2778935185185185</v>
      </c>
      <c r="G27" s="20">
        <v>1</v>
      </c>
      <c r="H27" s="21">
        <v>0.020833333333333332</v>
      </c>
      <c r="I27" s="19">
        <f t="shared" si="0"/>
        <v>0.020833333333333332</v>
      </c>
      <c r="J27" s="20">
        <v>16</v>
      </c>
      <c r="K27" s="21">
        <v>0.0006944444444444445</v>
      </c>
      <c r="L27" s="19">
        <f t="shared" si="1"/>
        <v>0.011111111111111112</v>
      </c>
      <c r="M27" s="20">
        <v>8</v>
      </c>
      <c r="N27" s="21">
        <v>0.0006944444444444445</v>
      </c>
      <c r="O27" s="19">
        <f t="shared" si="2"/>
        <v>0.005555555555555556</v>
      </c>
      <c r="P27" s="20">
        <v>2</v>
      </c>
      <c r="Q27" s="21">
        <v>0.0006944444444444445</v>
      </c>
      <c r="R27" s="19">
        <f t="shared" si="3"/>
        <v>0.001388888888888889</v>
      </c>
      <c r="S27" s="45"/>
      <c r="T27" s="46"/>
      <c r="U27" s="44"/>
      <c r="V27" s="20">
        <v>4</v>
      </c>
      <c r="W27" s="21">
        <v>0.003472222222222222</v>
      </c>
      <c r="X27" s="19">
        <f t="shared" si="4"/>
        <v>0.013888888888888888</v>
      </c>
      <c r="Y27" s="20">
        <v>2</v>
      </c>
      <c r="Z27" s="21">
        <v>0.004861111111111111</v>
      </c>
      <c r="AA27" s="19">
        <f t="shared" si="5"/>
        <v>0.009722222222222222</v>
      </c>
      <c r="AB27" s="20">
        <v>43</v>
      </c>
      <c r="AC27" s="22"/>
      <c r="AD27" s="22">
        <f t="shared" si="6"/>
        <v>14.333333333333334</v>
      </c>
      <c r="AE27" s="22">
        <f t="shared" si="7"/>
        <v>0</v>
      </c>
      <c r="AF27" s="21">
        <v>0.0006944444444444445</v>
      </c>
      <c r="AG27" s="19">
        <f t="shared" si="8"/>
        <v>0.009953703703703704</v>
      </c>
      <c r="AH27" s="47">
        <v>0</v>
      </c>
      <c r="AI27" s="24" t="e">
        <f>SUM(#REF!+#REF!+I27+L27+O27+R27+U27+X27+AA27+AG27+AH27)</f>
        <v>#REF!</v>
      </c>
      <c r="AJ27" s="56">
        <f t="shared" si="9"/>
        <v>0.2702546296296296</v>
      </c>
      <c r="AK27" s="57" t="e">
        <f t="shared" si="10"/>
        <v>#REF!</v>
      </c>
    </row>
    <row r="28" spans="1:37" ht="12.75">
      <c r="A28" s="4">
        <v>25</v>
      </c>
      <c r="B28" s="14" t="s">
        <v>53</v>
      </c>
      <c r="C28" s="14" t="s">
        <v>54</v>
      </c>
      <c r="D28" s="15" t="s">
        <v>136</v>
      </c>
      <c r="E28" s="16">
        <v>0.00810185185185186</v>
      </c>
      <c r="F28" s="17">
        <v>0.2877314814814815</v>
      </c>
      <c r="G28" s="20">
        <v>1</v>
      </c>
      <c r="H28" s="21">
        <v>0.020833333333333332</v>
      </c>
      <c r="I28" s="19">
        <f t="shared" si="0"/>
        <v>0.020833333333333332</v>
      </c>
      <c r="J28" s="20">
        <v>20</v>
      </c>
      <c r="K28" s="21">
        <v>0.0006944444444444445</v>
      </c>
      <c r="L28" s="19">
        <f t="shared" si="1"/>
        <v>0.01388888888888889</v>
      </c>
      <c r="M28" s="20">
        <v>14</v>
      </c>
      <c r="N28" s="21">
        <v>0.0006944444444444445</v>
      </c>
      <c r="O28" s="19">
        <f t="shared" si="2"/>
        <v>0.009722222222222222</v>
      </c>
      <c r="P28" s="20">
        <v>6</v>
      </c>
      <c r="Q28" s="21">
        <v>0.0006944444444444445</v>
      </c>
      <c r="R28" s="19">
        <f t="shared" si="3"/>
        <v>0.004166666666666667</v>
      </c>
      <c r="S28" s="45"/>
      <c r="T28" s="46"/>
      <c r="U28" s="44"/>
      <c r="V28" s="20">
        <v>2</v>
      </c>
      <c r="W28" s="21">
        <v>0.003472222222222222</v>
      </c>
      <c r="X28" s="19">
        <f t="shared" si="4"/>
        <v>0.006944444444444444</v>
      </c>
      <c r="Y28" s="20">
        <v>2</v>
      </c>
      <c r="Z28" s="21">
        <v>0.004861111111111111</v>
      </c>
      <c r="AA28" s="19">
        <f t="shared" si="5"/>
        <v>0.009722222222222222</v>
      </c>
      <c r="AB28" s="20">
        <v>63</v>
      </c>
      <c r="AC28" s="22"/>
      <c r="AD28" s="22">
        <f t="shared" si="6"/>
        <v>21</v>
      </c>
      <c r="AE28" s="22">
        <f t="shared" si="7"/>
        <v>0</v>
      </c>
      <c r="AF28" s="21">
        <v>0.0006944444444444445</v>
      </c>
      <c r="AG28" s="19">
        <f t="shared" si="8"/>
        <v>0.014583333333333334</v>
      </c>
      <c r="AH28" s="47">
        <v>0</v>
      </c>
      <c r="AI28" s="24" t="e">
        <f>SUM(#REF!+#REF!+I28+L28+O28+R28+U28+X28+AA28+AG28+AH28)</f>
        <v>#REF!</v>
      </c>
      <c r="AJ28" s="56">
        <f t="shared" si="9"/>
        <v>0.2796296296296296</v>
      </c>
      <c r="AK28" s="57" t="e">
        <f t="shared" si="10"/>
        <v>#REF!</v>
      </c>
    </row>
    <row r="29" spans="1:37" ht="12.75">
      <c r="A29" s="4">
        <v>26</v>
      </c>
      <c r="B29" s="14" t="s">
        <v>62</v>
      </c>
      <c r="C29" s="14" t="s">
        <v>63</v>
      </c>
      <c r="D29" s="15" t="s">
        <v>139</v>
      </c>
      <c r="E29" s="16">
        <v>0.0087962962962963</v>
      </c>
      <c r="F29" s="17">
        <v>0.3094791666666667</v>
      </c>
      <c r="G29" s="20">
        <v>1</v>
      </c>
      <c r="H29" s="21">
        <v>0.020833333333333332</v>
      </c>
      <c r="I29" s="19">
        <f t="shared" si="0"/>
        <v>0.020833333333333332</v>
      </c>
      <c r="J29" s="20">
        <v>21</v>
      </c>
      <c r="K29" s="21">
        <v>0.0006944444444444445</v>
      </c>
      <c r="L29" s="19">
        <f t="shared" si="1"/>
        <v>0.014583333333333334</v>
      </c>
      <c r="M29" s="20">
        <v>10</v>
      </c>
      <c r="N29" s="21">
        <v>0.0006944444444444445</v>
      </c>
      <c r="O29" s="19">
        <f t="shared" si="2"/>
        <v>0.006944444444444445</v>
      </c>
      <c r="P29" s="20">
        <v>11</v>
      </c>
      <c r="Q29" s="21">
        <v>0.0006944444444444445</v>
      </c>
      <c r="R29" s="19">
        <f t="shared" si="3"/>
        <v>0.0076388888888888895</v>
      </c>
      <c r="S29" s="45"/>
      <c r="T29" s="46"/>
      <c r="U29" s="44"/>
      <c r="V29" s="20">
        <v>4</v>
      </c>
      <c r="W29" s="21">
        <v>0.003472222222222222</v>
      </c>
      <c r="X29" s="19">
        <f t="shared" si="4"/>
        <v>0.013888888888888888</v>
      </c>
      <c r="Y29" s="20">
        <v>2</v>
      </c>
      <c r="Z29" s="21">
        <v>0.004861111111111111</v>
      </c>
      <c r="AA29" s="19">
        <f t="shared" si="5"/>
        <v>0.009722222222222222</v>
      </c>
      <c r="AB29" s="20">
        <v>35</v>
      </c>
      <c r="AC29" s="22"/>
      <c r="AD29" s="22">
        <f t="shared" si="6"/>
        <v>11.666666666666666</v>
      </c>
      <c r="AE29" s="22">
        <f t="shared" si="7"/>
        <v>0</v>
      </c>
      <c r="AF29" s="21">
        <v>0.0006944444444444445</v>
      </c>
      <c r="AG29" s="19">
        <f t="shared" si="8"/>
        <v>0.008101851851851851</v>
      </c>
      <c r="AH29" s="47">
        <v>0</v>
      </c>
      <c r="AI29" s="24" t="e">
        <f>SUM(#REF!+#REF!+I29+L29+O29+R29+U29+X29+AA29+AG29+AH29)</f>
        <v>#REF!</v>
      </c>
      <c r="AJ29" s="56">
        <f t="shared" si="9"/>
        <v>0.3006828703703704</v>
      </c>
      <c r="AK29" s="57" t="e">
        <f t="shared" si="10"/>
        <v>#REF!</v>
      </c>
    </row>
    <row r="30" spans="1:37" ht="12.75">
      <c r="A30" s="4">
        <v>27</v>
      </c>
      <c r="B30" s="14" t="s">
        <v>72</v>
      </c>
      <c r="C30" s="14" t="s">
        <v>73</v>
      </c>
      <c r="D30" s="15" t="s">
        <v>142</v>
      </c>
      <c r="E30" s="16">
        <v>0.00949074074074075</v>
      </c>
      <c r="F30" s="17">
        <v>0.2931712962962963</v>
      </c>
      <c r="G30" s="20">
        <v>1</v>
      </c>
      <c r="H30" s="21">
        <v>0.020833333333333332</v>
      </c>
      <c r="I30" s="19">
        <f t="shared" si="0"/>
        <v>0.020833333333333332</v>
      </c>
      <c r="J30" s="20">
        <v>0</v>
      </c>
      <c r="K30" s="21">
        <v>0.0006944444444444445</v>
      </c>
      <c r="L30" s="19">
        <f t="shared" si="1"/>
        <v>0</v>
      </c>
      <c r="M30" s="20">
        <v>0</v>
      </c>
      <c r="N30" s="21">
        <v>0.0006944444444444445</v>
      </c>
      <c r="O30" s="19">
        <f t="shared" si="2"/>
        <v>0</v>
      </c>
      <c r="P30" s="20">
        <v>1</v>
      </c>
      <c r="Q30" s="21">
        <v>0.0006944444444444445</v>
      </c>
      <c r="R30" s="19">
        <f t="shared" si="3"/>
        <v>0.0006944444444444445</v>
      </c>
      <c r="S30" s="45"/>
      <c r="T30" s="46"/>
      <c r="U30" s="44"/>
      <c r="V30" s="20">
        <v>2</v>
      </c>
      <c r="W30" s="21">
        <v>0.003472222222222222</v>
      </c>
      <c r="X30" s="19">
        <f t="shared" si="4"/>
        <v>0.006944444444444444</v>
      </c>
      <c r="Y30" s="20">
        <v>2</v>
      </c>
      <c r="Z30" s="21">
        <v>0.004861111111111111</v>
      </c>
      <c r="AA30" s="19">
        <f t="shared" si="5"/>
        <v>0.009722222222222222</v>
      </c>
      <c r="AB30" s="20">
        <v>47</v>
      </c>
      <c r="AC30" s="22"/>
      <c r="AD30" s="22">
        <f t="shared" si="6"/>
        <v>15.666666666666666</v>
      </c>
      <c r="AE30" s="22">
        <f t="shared" si="7"/>
        <v>0</v>
      </c>
      <c r="AF30" s="21">
        <v>0.0006944444444444445</v>
      </c>
      <c r="AG30" s="19">
        <f t="shared" si="8"/>
        <v>0.01087962962962963</v>
      </c>
      <c r="AH30" s="47">
        <v>0</v>
      </c>
      <c r="AI30" s="24" t="e">
        <f>SUM(#REF!+#REF!+I30+L30+O30+R30+U30+X30+AA30+AG30+AH30)</f>
        <v>#REF!</v>
      </c>
      <c r="AJ30" s="56">
        <f t="shared" si="9"/>
        <v>0.28368055555555555</v>
      </c>
      <c r="AK30" s="57" t="e">
        <f t="shared" si="10"/>
        <v>#REF!</v>
      </c>
    </row>
    <row r="31" spans="1:37" ht="12.75">
      <c r="A31" s="4">
        <v>28</v>
      </c>
      <c r="B31" s="14" t="s">
        <v>80</v>
      </c>
      <c r="C31" s="14" t="s">
        <v>83</v>
      </c>
      <c r="D31" s="15" t="s">
        <v>143</v>
      </c>
      <c r="E31" s="16">
        <v>0.00972222222222223</v>
      </c>
      <c r="F31" s="17">
        <v>0.3427893518518519</v>
      </c>
      <c r="G31" s="20">
        <v>1</v>
      </c>
      <c r="H31" s="21">
        <v>0.020833333333333332</v>
      </c>
      <c r="I31" s="19">
        <f t="shared" si="0"/>
        <v>0.020833333333333332</v>
      </c>
      <c r="J31" s="20">
        <v>36</v>
      </c>
      <c r="K31" s="21">
        <v>0.0006944444444444445</v>
      </c>
      <c r="L31" s="19">
        <f t="shared" si="1"/>
        <v>0.025</v>
      </c>
      <c r="M31" s="20">
        <v>13</v>
      </c>
      <c r="N31" s="21">
        <v>0.0006944444444444445</v>
      </c>
      <c r="O31" s="19">
        <f t="shared" si="2"/>
        <v>0.009027777777777779</v>
      </c>
      <c r="P31" s="20">
        <v>8</v>
      </c>
      <c r="Q31" s="21">
        <v>0.0006944444444444445</v>
      </c>
      <c r="R31" s="19">
        <f t="shared" si="3"/>
        <v>0.005555555555555556</v>
      </c>
      <c r="S31" s="45"/>
      <c r="T31" s="46"/>
      <c r="U31" s="44"/>
      <c r="V31" s="20">
        <v>3</v>
      </c>
      <c r="W31" s="21">
        <v>0.003472222222222222</v>
      </c>
      <c r="X31" s="19">
        <f t="shared" si="4"/>
        <v>0.010416666666666666</v>
      </c>
      <c r="Y31" s="20">
        <v>2</v>
      </c>
      <c r="Z31" s="21">
        <v>0.004861111111111111</v>
      </c>
      <c r="AA31" s="19">
        <f t="shared" si="5"/>
        <v>0.009722222222222222</v>
      </c>
      <c r="AB31" s="20">
        <v>72</v>
      </c>
      <c r="AC31" s="22"/>
      <c r="AD31" s="22">
        <f t="shared" si="6"/>
        <v>24</v>
      </c>
      <c r="AE31" s="22">
        <f t="shared" si="7"/>
        <v>0</v>
      </c>
      <c r="AF31" s="21">
        <v>0.0006944444444444445</v>
      </c>
      <c r="AG31" s="19">
        <f t="shared" si="8"/>
        <v>0.016666666666666666</v>
      </c>
      <c r="AH31" s="47">
        <v>0</v>
      </c>
      <c r="AI31" s="24" t="e">
        <f>SUM(#REF!+#REF!+I31+L31+O31+R31+U31+X31+AA31+AG31+AH31)</f>
        <v>#REF!</v>
      </c>
      <c r="AJ31" s="56">
        <f t="shared" si="9"/>
        <v>0.33306712962962964</v>
      </c>
      <c r="AK31" s="57" t="e">
        <f t="shared" si="10"/>
        <v>#REF!</v>
      </c>
    </row>
    <row r="32" spans="1:37" ht="12.75">
      <c r="A32" s="4">
        <v>29</v>
      </c>
      <c r="B32" s="14" t="s">
        <v>88</v>
      </c>
      <c r="C32" s="14" t="s">
        <v>87</v>
      </c>
      <c r="D32" s="15" t="s">
        <v>145</v>
      </c>
      <c r="E32" s="16">
        <v>0.0101851851851852</v>
      </c>
      <c r="F32" s="17">
        <v>0.3037962962962963</v>
      </c>
      <c r="G32" s="20">
        <v>1</v>
      </c>
      <c r="H32" s="21">
        <v>0.020833333333333332</v>
      </c>
      <c r="I32" s="19">
        <f t="shared" si="0"/>
        <v>0.020833333333333332</v>
      </c>
      <c r="J32" s="20">
        <v>10</v>
      </c>
      <c r="K32" s="21">
        <v>0.0006944444444444445</v>
      </c>
      <c r="L32" s="19">
        <f t="shared" si="1"/>
        <v>0.006944444444444445</v>
      </c>
      <c r="M32" s="20">
        <v>4</v>
      </c>
      <c r="N32" s="21">
        <v>0.0006944444444444445</v>
      </c>
      <c r="O32" s="19">
        <f t="shared" si="2"/>
        <v>0.002777777777777778</v>
      </c>
      <c r="P32" s="20">
        <v>2</v>
      </c>
      <c r="Q32" s="21">
        <v>0.0006944444444444445</v>
      </c>
      <c r="R32" s="19">
        <f t="shared" si="3"/>
        <v>0.001388888888888889</v>
      </c>
      <c r="S32" s="45"/>
      <c r="T32" s="46"/>
      <c r="U32" s="44"/>
      <c r="V32" s="20">
        <v>1</v>
      </c>
      <c r="W32" s="21">
        <v>0.003472222222222222</v>
      </c>
      <c r="X32" s="19">
        <f t="shared" si="4"/>
        <v>0.003472222222222222</v>
      </c>
      <c r="Y32" s="20">
        <v>2</v>
      </c>
      <c r="Z32" s="21">
        <v>0.004861111111111111</v>
      </c>
      <c r="AA32" s="19">
        <f t="shared" si="5"/>
        <v>0.009722222222222222</v>
      </c>
      <c r="AB32" s="20">
        <v>45</v>
      </c>
      <c r="AC32" s="22"/>
      <c r="AD32" s="22">
        <f t="shared" si="6"/>
        <v>15</v>
      </c>
      <c r="AE32" s="22">
        <f t="shared" si="7"/>
        <v>0</v>
      </c>
      <c r="AF32" s="21">
        <v>0.0006944444444444445</v>
      </c>
      <c r="AG32" s="19">
        <f t="shared" si="8"/>
        <v>0.010416666666666668</v>
      </c>
      <c r="AH32" s="47">
        <v>0</v>
      </c>
      <c r="AI32" s="24" t="e">
        <f>SUM(#REF!+#REF!+I32+L32+O32+R32+U32+X32+AA32+AG32+AH32)</f>
        <v>#REF!</v>
      </c>
      <c r="AJ32" s="56">
        <f t="shared" si="9"/>
        <v>0.2936111111111111</v>
      </c>
      <c r="AK32" s="57" t="e">
        <f t="shared" si="10"/>
        <v>#REF!</v>
      </c>
    </row>
    <row r="33" spans="1:37" ht="12.75">
      <c r="A33" s="4">
        <v>30</v>
      </c>
      <c r="B33" s="14" t="s">
        <v>49</v>
      </c>
      <c r="C33" s="14" t="s">
        <v>50</v>
      </c>
      <c r="D33" s="15" t="s">
        <v>135</v>
      </c>
      <c r="E33" s="16">
        <v>0.00787037037037038</v>
      </c>
      <c r="F33" s="17">
        <v>0.29269675925925925</v>
      </c>
      <c r="G33" s="20">
        <v>0</v>
      </c>
      <c r="H33" s="21">
        <v>0.020833333333333332</v>
      </c>
      <c r="I33" s="19">
        <f t="shared" si="0"/>
        <v>0</v>
      </c>
      <c r="J33" s="20">
        <v>10</v>
      </c>
      <c r="K33" s="21">
        <v>0.0006944444444444445</v>
      </c>
      <c r="L33" s="19">
        <f t="shared" si="1"/>
        <v>0.006944444444444445</v>
      </c>
      <c r="M33" s="20">
        <v>2</v>
      </c>
      <c r="N33" s="21">
        <v>0.0006944444444444445</v>
      </c>
      <c r="O33" s="19">
        <f t="shared" si="2"/>
        <v>0.001388888888888889</v>
      </c>
      <c r="P33" s="20">
        <v>2</v>
      </c>
      <c r="Q33" s="21">
        <v>0.0006944444444444445</v>
      </c>
      <c r="R33" s="19">
        <f t="shared" si="3"/>
        <v>0.001388888888888889</v>
      </c>
      <c r="S33" s="45"/>
      <c r="T33" s="46"/>
      <c r="U33" s="44"/>
      <c r="V33" s="20">
        <v>4</v>
      </c>
      <c r="W33" s="21">
        <v>0.003472222222222222</v>
      </c>
      <c r="X33" s="19">
        <f t="shared" si="4"/>
        <v>0.013888888888888888</v>
      </c>
      <c r="Y33" s="20">
        <v>2</v>
      </c>
      <c r="Z33" s="21">
        <v>0.004861111111111111</v>
      </c>
      <c r="AA33" s="19">
        <f t="shared" si="5"/>
        <v>0.009722222222222222</v>
      </c>
      <c r="AB33" s="20">
        <v>44</v>
      </c>
      <c r="AC33" s="22"/>
      <c r="AD33" s="22">
        <f t="shared" si="6"/>
        <v>14.666666666666666</v>
      </c>
      <c r="AE33" s="22">
        <f t="shared" si="7"/>
        <v>0</v>
      </c>
      <c r="AF33" s="21">
        <v>0.0006944444444444445</v>
      </c>
      <c r="AG33" s="19">
        <f t="shared" si="8"/>
        <v>0.010185185185185186</v>
      </c>
      <c r="AH33" s="47">
        <v>0</v>
      </c>
      <c r="AI33" s="24" t="e">
        <f>SUM(#REF!+#REF!+I33+L33+O33+R33+U33+X33+AA33+AG33+AH33)</f>
        <v>#REF!</v>
      </c>
      <c r="AJ33" s="56">
        <f t="shared" si="9"/>
        <v>0.2848263888888889</v>
      </c>
      <c r="AK33" s="57" t="e">
        <f t="shared" si="10"/>
        <v>#REF!</v>
      </c>
    </row>
    <row r="34" spans="1:37" ht="12.75">
      <c r="A34" s="4">
        <v>31</v>
      </c>
      <c r="B34" s="14" t="s">
        <v>18</v>
      </c>
      <c r="C34" s="14" t="s">
        <v>22</v>
      </c>
      <c r="D34" s="15" t="s">
        <v>121</v>
      </c>
      <c r="E34" s="16">
        <v>0.00509259259259259</v>
      </c>
      <c r="F34" s="17">
        <v>0.2966666666666667</v>
      </c>
      <c r="G34" s="20">
        <v>0</v>
      </c>
      <c r="H34" s="21">
        <v>0.020833333333333332</v>
      </c>
      <c r="I34" s="19">
        <f t="shared" si="0"/>
        <v>0</v>
      </c>
      <c r="J34" s="20">
        <v>15</v>
      </c>
      <c r="K34" s="21">
        <v>0.0006944444444444445</v>
      </c>
      <c r="L34" s="19">
        <f t="shared" si="1"/>
        <v>0.010416666666666668</v>
      </c>
      <c r="M34" s="20">
        <v>4</v>
      </c>
      <c r="N34" s="21">
        <v>0.0006944444444444445</v>
      </c>
      <c r="O34" s="19">
        <f t="shared" si="2"/>
        <v>0.002777777777777778</v>
      </c>
      <c r="P34" s="20">
        <v>1</v>
      </c>
      <c r="Q34" s="21">
        <v>0.0006944444444444445</v>
      </c>
      <c r="R34" s="19">
        <f t="shared" si="3"/>
        <v>0.0006944444444444445</v>
      </c>
      <c r="S34" s="45"/>
      <c r="T34" s="46"/>
      <c r="U34" s="44"/>
      <c r="V34" s="20">
        <v>4</v>
      </c>
      <c r="W34" s="21">
        <v>0.003472222222222222</v>
      </c>
      <c r="X34" s="19">
        <f t="shared" si="4"/>
        <v>0.013888888888888888</v>
      </c>
      <c r="Y34" s="20">
        <v>2</v>
      </c>
      <c r="Z34" s="21">
        <v>0.004861111111111111</v>
      </c>
      <c r="AA34" s="19">
        <f t="shared" si="5"/>
        <v>0.009722222222222222</v>
      </c>
      <c r="AB34" s="20">
        <v>41</v>
      </c>
      <c r="AC34" s="22"/>
      <c r="AD34" s="22">
        <f t="shared" si="6"/>
        <v>13.666666666666666</v>
      </c>
      <c r="AE34" s="22">
        <f t="shared" si="7"/>
        <v>0</v>
      </c>
      <c r="AF34" s="21">
        <v>0.0006944444444444445</v>
      </c>
      <c r="AG34" s="19">
        <f t="shared" si="8"/>
        <v>0.00949074074074074</v>
      </c>
      <c r="AH34" s="47">
        <v>0</v>
      </c>
      <c r="AI34" s="24" t="e">
        <f>SUM(#REF!+#REF!+I34+L34+O34+R34+U34+X34+AA34+AG34+AH34)</f>
        <v>#REF!</v>
      </c>
      <c r="AJ34" s="56">
        <f t="shared" si="9"/>
        <v>0.2915740740740741</v>
      </c>
      <c r="AK34" s="57" t="e">
        <f t="shared" si="10"/>
        <v>#REF!</v>
      </c>
    </row>
    <row r="35" spans="1:37" ht="12.75">
      <c r="A35" s="4">
        <v>32</v>
      </c>
      <c r="B35" s="14" t="s">
        <v>27</v>
      </c>
      <c r="C35" s="14" t="s">
        <v>26</v>
      </c>
      <c r="D35" s="15" t="s">
        <v>125</v>
      </c>
      <c r="E35" s="16">
        <v>0.00578703703703704</v>
      </c>
      <c r="F35" s="17">
        <v>0.29074074074074074</v>
      </c>
      <c r="G35" s="20">
        <v>0</v>
      </c>
      <c r="H35" s="21">
        <v>0.020833333333333332</v>
      </c>
      <c r="I35" s="19">
        <f t="shared" si="0"/>
        <v>0</v>
      </c>
      <c r="J35" s="20">
        <v>10</v>
      </c>
      <c r="K35" s="21">
        <v>0.0006944444444444445</v>
      </c>
      <c r="L35" s="19">
        <f t="shared" si="1"/>
        <v>0.006944444444444445</v>
      </c>
      <c r="M35" s="20">
        <v>2</v>
      </c>
      <c r="N35" s="21">
        <v>0.0006944444444444445</v>
      </c>
      <c r="O35" s="19">
        <f t="shared" si="2"/>
        <v>0.001388888888888889</v>
      </c>
      <c r="P35" s="20">
        <v>1</v>
      </c>
      <c r="Q35" s="21">
        <v>0.0006944444444444445</v>
      </c>
      <c r="R35" s="19">
        <f t="shared" si="3"/>
        <v>0.0006944444444444445</v>
      </c>
      <c r="S35" s="45"/>
      <c r="T35" s="46"/>
      <c r="U35" s="44"/>
      <c r="V35" s="20">
        <v>1</v>
      </c>
      <c r="W35" s="21">
        <v>0.003472222222222222</v>
      </c>
      <c r="X35" s="19">
        <f t="shared" si="4"/>
        <v>0.003472222222222222</v>
      </c>
      <c r="Y35" s="20">
        <v>2</v>
      </c>
      <c r="Z35" s="21">
        <v>0.004861111111111111</v>
      </c>
      <c r="AA35" s="19">
        <f t="shared" si="5"/>
        <v>0.009722222222222222</v>
      </c>
      <c r="AB35" s="20">
        <v>53</v>
      </c>
      <c r="AC35" s="22"/>
      <c r="AD35" s="22">
        <f t="shared" si="6"/>
        <v>17.666666666666668</v>
      </c>
      <c r="AE35" s="22">
        <f t="shared" si="7"/>
        <v>0</v>
      </c>
      <c r="AF35" s="21">
        <v>0.0006944444444444445</v>
      </c>
      <c r="AG35" s="19">
        <f t="shared" si="8"/>
        <v>0.01226851851851852</v>
      </c>
      <c r="AH35" s="47">
        <v>0</v>
      </c>
      <c r="AI35" s="24" t="e">
        <f>SUM(#REF!+#REF!+I35+L35+O35+R35+U35+X35+AA35+AG35+AH35)</f>
        <v>#REF!</v>
      </c>
      <c r="AJ35" s="56">
        <f t="shared" si="9"/>
        <v>0.2849537037037037</v>
      </c>
      <c r="AK35" s="57" t="e">
        <f t="shared" si="10"/>
        <v>#REF!</v>
      </c>
    </row>
    <row r="36" spans="1:37" ht="12.75">
      <c r="A36" s="4">
        <v>33</v>
      </c>
      <c r="B36" s="14" t="s">
        <v>55</v>
      </c>
      <c r="C36" s="14" t="s">
        <v>66</v>
      </c>
      <c r="D36" s="15" t="s">
        <v>137</v>
      </c>
      <c r="E36" s="16">
        <v>0.00833333333333334</v>
      </c>
      <c r="F36" s="17">
        <v>0.25104166666666666</v>
      </c>
      <c r="G36" s="20">
        <v>1</v>
      </c>
      <c r="H36" s="21">
        <v>0.020833333333333332</v>
      </c>
      <c r="I36" s="19">
        <f t="shared" si="0"/>
        <v>0.020833333333333332</v>
      </c>
      <c r="J36" s="20">
        <v>10</v>
      </c>
      <c r="K36" s="21">
        <v>0.0006944444444444445</v>
      </c>
      <c r="L36" s="19">
        <f t="shared" si="1"/>
        <v>0.006944444444444445</v>
      </c>
      <c r="M36" s="20">
        <v>0</v>
      </c>
      <c r="N36" s="21">
        <v>0.0006944444444444445</v>
      </c>
      <c r="O36" s="19">
        <f t="shared" si="2"/>
        <v>0</v>
      </c>
      <c r="P36" s="20">
        <v>1</v>
      </c>
      <c r="Q36" s="21">
        <v>0.0006944444444444445</v>
      </c>
      <c r="R36" s="19">
        <f t="shared" si="3"/>
        <v>0.0006944444444444445</v>
      </c>
      <c r="S36" s="45"/>
      <c r="T36" s="46"/>
      <c r="U36" s="44"/>
      <c r="V36" s="20">
        <v>1</v>
      </c>
      <c r="W36" s="21">
        <v>0.003472222222222222</v>
      </c>
      <c r="X36" s="19">
        <f t="shared" si="4"/>
        <v>0.003472222222222222</v>
      </c>
      <c r="Y36" s="20">
        <v>2</v>
      </c>
      <c r="Z36" s="21">
        <v>0.004861111111111111</v>
      </c>
      <c r="AA36" s="19">
        <f t="shared" si="5"/>
        <v>0.009722222222222222</v>
      </c>
      <c r="AB36" s="20">
        <v>50</v>
      </c>
      <c r="AC36" s="22"/>
      <c r="AD36" s="22">
        <f t="shared" si="6"/>
        <v>16.666666666666668</v>
      </c>
      <c r="AE36" s="22">
        <f t="shared" si="7"/>
        <v>0</v>
      </c>
      <c r="AF36" s="21">
        <v>0.0006944444444444445</v>
      </c>
      <c r="AG36" s="19">
        <f t="shared" si="8"/>
        <v>0.011574074074074075</v>
      </c>
      <c r="AH36" s="47">
        <v>0</v>
      </c>
      <c r="AI36" s="24" t="e">
        <f>SUM(#REF!+#REF!+I36+L36+O36+R36+U36+X36+AA36+AG36+AH36)</f>
        <v>#REF!</v>
      </c>
      <c r="AJ36" s="56">
        <f t="shared" si="9"/>
        <v>0.24270833333333333</v>
      </c>
      <c r="AK36" s="58" t="e">
        <f t="shared" si="10"/>
        <v>#REF!</v>
      </c>
    </row>
    <row r="37" spans="1:37" ht="13.5" thickBot="1">
      <c r="A37" s="28">
        <v>34</v>
      </c>
      <c r="B37" s="29" t="s">
        <v>93</v>
      </c>
      <c r="C37" s="29" t="s">
        <v>94</v>
      </c>
      <c r="D37" s="30" t="s">
        <v>146</v>
      </c>
      <c r="E37" s="31">
        <v>0.0104166666666667</v>
      </c>
      <c r="F37" s="32">
        <v>0.3011111111111111</v>
      </c>
      <c r="G37" s="35">
        <v>1</v>
      </c>
      <c r="H37" s="36">
        <v>0.020833333333333332</v>
      </c>
      <c r="I37" s="34">
        <f t="shared" si="0"/>
        <v>0.020833333333333332</v>
      </c>
      <c r="J37" s="35">
        <v>15</v>
      </c>
      <c r="K37" s="36">
        <v>0.0006944444444444445</v>
      </c>
      <c r="L37" s="34">
        <f t="shared" si="1"/>
        <v>0.010416666666666668</v>
      </c>
      <c r="M37" s="35">
        <v>0</v>
      </c>
      <c r="N37" s="36">
        <v>0.0006944444444444445</v>
      </c>
      <c r="O37" s="34">
        <f t="shared" si="2"/>
        <v>0</v>
      </c>
      <c r="P37" s="35">
        <v>4</v>
      </c>
      <c r="Q37" s="36">
        <v>0.0006944444444444445</v>
      </c>
      <c r="R37" s="34">
        <f t="shared" si="3"/>
        <v>0.002777777777777778</v>
      </c>
      <c r="S37" s="49"/>
      <c r="T37" s="50"/>
      <c r="U37" s="48"/>
      <c r="V37" s="35">
        <v>2</v>
      </c>
      <c r="W37" s="36">
        <v>0.003472222222222222</v>
      </c>
      <c r="X37" s="34">
        <f t="shared" si="4"/>
        <v>0.006944444444444444</v>
      </c>
      <c r="Y37" s="35">
        <v>2</v>
      </c>
      <c r="Z37" s="36">
        <v>0.004861111111111111</v>
      </c>
      <c r="AA37" s="34">
        <f t="shared" si="5"/>
        <v>0.009722222222222222</v>
      </c>
      <c r="AB37" s="35">
        <v>47</v>
      </c>
      <c r="AC37" s="38"/>
      <c r="AD37" s="38">
        <f t="shared" si="6"/>
        <v>15.666666666666666</v>
      </c>
      <c r="AE37" s="38">
        <f t="shared" si="7"/>
        <v>0</v>
      </c>
      <c r="AF37" s="36">
        <v>0.0006944444444444445</v>
      </c>
      <c r="AG37" s="34">
        <f t="shared" si="8"/>
        <v>0.01087962962962963</v>
      </c>
      <c r="AH37" s="51">
        <v>0</v>
      </c>
      <c r="AI37" s="32" t="e">
        <f>SUM(#REF!+#REF!+I37+L37+O37+R37+U37+X37+AA37+AG37+AH37)</f>
        <v>#REF!</v>
      </c>
      <c r="AJ37" s="40">
        <f t="shared" si="9"/>
        <v>0.2906944444444444</v>
      </c>
      <c r="AK37" s="54" t="e">
        <f t="shared" si="10"/>
        <v>#REF!</v>
      </c>
    </row>
  </sheetData>
  <sheetProtection/>
  <mergeCells count="13">
    <mergeCell ref="AK2:AK3"/>
    <mergeCell ref="V2:X2"/>
    <mergeCell ref="Y2:AA2"/>
    <mergeCell ref="AB2:AG2"/>
    <mergeCell ref="AJ2:AJ3"/>
    <mergeCell ref="A1:F2"/>
    <mergeCell ref="G1:AI1"/>
    <mergeCell ref="AJ1:AK1"/>
    <mergeCell ref="G2:I2"/>
    <mergeCell ref="J2:L2"/>
    <mergeCell ref="M2:O2"/>
    <mergeCell ref="P2:R2"/>
    <mergeCell ref="S2:U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Korisnik</cp:lastModifiedBy>
  <cp:lastPrinted>2009-09-19T18:00:47Z</cp:lastPrinted>
  <dcterms:created xsi:type="dcterms:W3CDTF">1996-10-14T23:33:28Z</dcterms:created>
  <dcterms:modified xsi:type="dcterms:W3CDTF">2010-12-22T19:20:40Z</dcterms:modified>
  <cp:category/>
  <cp:version/>
  <cp:contentType/>
  <cp:contentStatus/>
</cp:coreProperties>
</file>