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236" windowWidth="15135" windowHeight="9300" activeTab="0"/>
  </bookViews>
  <sheets>
    <sheet name="Challenger" sheetId="1" r:id="rId1"/>
    <sheet name="Urban" sheetId="2" r:id="rId2"/>
  </sheets>
  <definedNames/>
  <calcPr fullCalcOnLoad="1"/>
</workbook>
</file>

<file path=xl/sharedStrings.xml><?xml version="1.0" encoding="utf-8"?>
<sst xmlns="http://schemas.openxmlformats.org/spreadsheetml/2006/main" count="211" uniqueCount="141">
  <si>
    <t>Ime tima</t>
  </si>
  <si>
    <t>Natjecatelji</t>
  </si>
  <si>
    <t>Tea Đurek / Iris Bostijančić</t>
  </si>
  <si>
    <t>C1</t>
  </si>
  <si>
    <t>C2</t>
  </si>
  <si>
    <t>C3</t>
  </si>
  <si>
    <t>C5</t>
  </si>
  <si>
    <t>C6</t>
  </si>
  <si>
    <t>C7</t>
  </si>
  <si>
    <t>C8</t>
  </si>
  <si>
    <t>C9</t>
  </si>
  <si>
    <t>C10</t>
  </si>
  <si>
    <t>C12</t>
  </si>
  <si>
    <t>C13</t>
  </si>
  <si>
    <t>C14</t>
  </si>
  <si>
    <t>C17</t>
  </si>
  <si>
    <t>C19</t>
  </si>
  <si>
    <t>C20</t>
  </si>
  <si>
    <t>C21</t>
  </si>
  <si>
    <t>U1</t>
  </si>
  <si>
    <t>U4</t>
  </si>
  <si>
    <t>U5</t>
  </si>
  <si>
    <t>U7</t>
  </si>
  <si>
    <t>U9</t>
  </si>
  <si>
    <t>U18</t>
  </si>
  <si>
    <t>C11</t>
  </si>
  <si>
    <t>VREMENSKI BONUSI</t>
  </si>
  <si>
    <t>REZULTAT</t>
  </si>
  <si>
    <t>u trci</t>
  </si>
  <si>
    <t>s bonusima</t>
  </si>
  <si>
    <t>nivo</t>
  </si>
  <si>
    <t>bonus</t>
  </si>
  <si>
    <t>KT 00</t>
  </si>
  <si>
    <t>KT 10</t>
  </si>
  <si>
    <t>skok</t>
  </si>
  <si>
    <t>start</t>
  </si>
  <si>
    <t>cilj</t>
  </si>
  <si>
    <t>C H A L L E N G E R</t>
  </si>
  <si>
    <t>U R B A N</t>
  </si>
  <si>
    <t>st. broj</t>
  </si>
  <si>
    <t>Hrvoje Torbašinović / Zvonimir Roža</t>
  </si>
  <si>
    <t>natjecatelji</t>
  </si>
  <si>
    <t>KT 08</t>
  </si>
  <si>
    <t>penjanje užetom</t>
  </si>
  <si>
    <t>nošenje</t>
  </si>
  <si>
    <t>vatrogasne ljestve</t>
  </si>
  <si>
    <t>KT 12</t>
  </si>
  <si>
    <t>nivea</t>
  </si>
  <si>
    <t>KT 15a</t>
  </si>
  <si>
    <t>ronjenje</t>
  </si>
  <si>
    <t>KT 15b</t>
  </si>
  <si>
    <t>kom</t>
  </si>
  <si>
    <t>KT 24</t>
  </si>
  <si>
    <t>zgibovi</t>
  </si>
  <si>
    <t>M</t>
  </si>
  <si>
    <t>Ž</t>
  </si>
  <si>
    <t>KT 25</t>
  </si>
  <si>
    <t>kazna</t>
  </si>
  <si>
    <t>KT 26</t>
  </si>
  <si>
    <t>KT 29</t>
  </si>
  <si>
    <t>LUD &amp; ZBUNJENA</t>
  </si>
  <si>
    <t>BRŽE OD STAZE</t>
  </si>
  <si>
    <t>HRABRI DABRI</t>
  </si>
  <si>
    <t>WITCH HUNTERS</t>
  </si>
  <si>
    <t>UPRI SLOVENKA</t>
  </si>
  <si>
    <t>HELL KITTY</t>
  </si>
  <si>
    <t>ABU DABY</t>
  </si>
  <si>
    <t>VIKEND PENZIONERI</t>
  </si>
  <si>
    <t>URBANE VILE</t>
  </si>
  <si>
    <t>TOPALOVIĆI</t>
  </si>
  <si>
    <t>KIFOVKE</t>
  </si>
  <si>
    <t>Ana Beblek / Vanja Suhina</t>
  </si>
  <si>
    <t>Silvija Šumberac / Ivana Blaženović</t>
  </si>
  <si>
    <t>Dinko Šego / Goran Špehar</t>
  </si>
  <si>
    <t>Bojan Jevševar / Anica Hribar</t>
  </si>
  <si>
    <t>Ivan Čolak / Andrijana Čolak</t>
  </si>
  <si>
    <t>Marko Pletikosa / Ana Gudalović</t>
  </si>
  <si>
    <t>Mirela Vassung / Đurđica Perenčević</t>
  </si>
  <si>
    <t>Veronika Jurišić / Dragan Janković</t>
  </si>
  <si>
    <t>Martina Hohnjec / Monika Maravić</t>
  </si>
  <si>
    <t>I DALJE TE NA GELENDER</t>
  </si>
  <si>
    <t>STANDER DEDER</t>
  </si>
  <si>
    <t>TIM KIN</t>
  </si>
  <si>
    <t>PERPETUUM ZIG-ZAG</t>
  </si>
  <si>
    <t>PERPETUUM ADVENTURE</t>
  </si>
  <si>
    <t>FOLKSDOJČERI</t>
  </si>
  <si>
    <t>MALI &amp; JANEZICA</t>
  </si>
  <si>
    <t>LAVOVI</t>
  </si>
  <si>
    <t>FUTILONI</t>
  </si>
  <si>
    <t>DVA ŽENSKA SOMA</t>
  </si>
  <si>
    <t>CIKLUS PERPETUUM</t>
  </si>
  <si>
    <t>PERPETUUM TOTAL!</t>
  </si>
  <si>
    <t>J&amp;J WILD WATER</t>
  </si>
  <si>
    <t>GELENDERI &amp; CIKLUS</t>
  </si>
  <si>
    <t>MARIBOR TEAM</t>
  </si>
  <si>
    <t>3D VUVUZELE</t>
  </si>
  <si>
    <t>VIKER I KERB</t>
  </si>
  <si>
    <t>INTO THE WILD</t>
  </si>
  <si>
    <t>AK SE PIJE, IDEMO!</t>
  </si>
  <si>
    <t>INGLORIOUS BASTERDS</t>
  </si>
  <si>
    <t>UPAD U ZADNJI ČAS</t>
  </si>
  <si>
    <t>Jakov Krstulović Opara / Amir Nezić</t>
  </si>
  <si>
    <t>Paula Vrdoljak / Tomislav Košutić</t>
  </si>
  <si>
    <t>Igor Dorotić / Dean Ribić</t>
  </si>
  <si>
    <t>Juraj Štumberger / Christian Neireuther</t>
  </si>
  <si>
    <t>Tadeja Krušec / Mario Koštan</t>
  </si>
  <si>
    <t>Josip Babić / Ivan Murat</t>
  </si>
  <si>
    <t>Vedrana Maršić / Nada Bilobrk</t>
  </si>
  <si>
    <t>Ivan Habuš / Bojan Miklenić</t>
  </si>
  <si>
    <t>Vedran Berković / Ivan Penavić</t>
  </si>
  <si>
    <t>Jošt Zakrajšek / Jure Meglić</t>
  </si>
  <si>
    <t>Marko Orešković / Vedran Sabljić</t>
  </si>
  <si>
    <t>Klemen Kotnik / Mario Štefok</t>
  </si>
  <si>
    <t>Željko Jeleč / Domagoj Pavina</t>
  </si>
  <si>
    <t>Boris Marić / Igor Verbnjak</t>
  </si>
  <si>
    <t>Inga Presker / Lovro Lepen</t>
  </si>
  <si>
    <t>Tea Čologović / Vanja Palić</t>
  </si>
  <si>
    <t>Kristijan Žuželj / Emily Wheelan</t>
  </si>
  <si>
    <t>Stanislav Bergant / Marko Banac</t>
  </si>
  <si>
    <t>U2</t>
  </si>
  <si>
    <t>U3</t>
  </si>
  <si>
    <t>U6</t>
  </si>
  <si>
    <t>U10</t>
  </si>
  <si>
    <t>U13</t>
  </si>
  <si>
    <t>C4</t>
  </si>
  <si>
    <t>C18</t>
  </si>
  <si>
    <t>C22</t>
  </si>
  <si>
    <t>video</t>
  </si>
  <si>
    <t>mozgalica</t>
  </si>
  <si>
    <t>bačva</t>
  </si>
  <si>
    <t>ukupno</t>
  </si>
  <si>
    <t>vrijeme</t>
  </si>
  <si>
    <t>skupljeni</t>
  </si>
  <si>
    <t>bonusi</t>
  </si>
  <si>
    <t>U20</t>
  </si>
  <si>
    <t>Davor Petek / Željko Vinščak</t>
  </si>
  <si>
    <t>DSQ</t>
  </si>
  <si>
    <t>Nikola Mužić / Hrvoje Kedžo</t>
  </si>
  <si>
    <t>DNF</t>
  </si>
  <si>
    <t>Mario Valentić / Goran Marović</t>
  </si>
  <si>
    <t>dnf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</si>
</sst>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:ss"/>
    <numFmt numFmtId="177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b/>
      <sz val="7"/>
      <color indexed="56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35"/>
      <color indexed="56"/>
      <name val="Calibri"/>
      <family val="2"/>
    </font>
    <font>
      <b/>
      <sz val="14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dashed"/>
      <bottom style="dashed"/>
    </border>
    <border>
      <left/>
      <right style="medium"/>
      <top/>
      <bottom style="dashed"/>
    </border>
    <border>
      <left style="medium"/>
      <right/>
      <top/>
      <bottom style="dashed"/>
    </border>
    <border>
      <left/>
      <right/>
      <top/>
      <bottom style="dashed"/>
    </border>
    <border>
      <left style="medium"/>
      <right style="medium"/>
      <top/>
      <bottom style="dashed"/>
    </border>
    <border>
      <left/>
      <right style="medium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21" fontId="19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1" fontId="20" fillId="0" borderId="13" xfId="0" applyNumberFormat="1" applyFont="1" applyBorder="1" applyAlignment="1">
      <alignment horizontal="center" vertical="center"/>
    </xf>
    <xf numFmtId="21" fontId="20" fillId="0" borderId="12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21" fontId="18" fillId="0" borderId="12" xfId="0" applyNumberFormat="1" applyFont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 wrapText="1"/>
    </xf>
    <xf numFmtId="45" fontId="18" fillId="0" borderId="15" xfId="0" applyNumberFormat="1" applyFont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 wrapText="1"/>
    </xf>
    <xf numFmtId="45" fontId="18" fillId="0" borderId="17" xfId="0" applyNumberFormat="1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21" fontId="18" fillId="0" borderId="18" xfId="0" applyNumberFormat="1" applyFont="1" applyBorder="1" applyAlignment="1">
      <alignment horizontal="center" vertical="center"/>
    </xf>
    <xf numFmtId="21" fontId="18" fillId="0" borderId="15" xfId="0" applyNumberFormat="1" applyFont="1" applyBorder="1" applyAlignment="1">
      <alignment horizontal="center" vertical="center"/>
    </xf>
    <xf numFmtId="21" fontId="19" fillId="0" borderId="15" xfId="0" applyNumberFormat="1" applyFont="1" applyBorder="1" applyAlignment="1">
      <alignment horizontal="center" vertical="center"/>
    </xf>
    <xf numFmtId="45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21" fontId="18" fillId="0" borderId="22" xfId="0" applyNumberFormat="1" applyFont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 wrapText="1"/>
    </xf>
    <xf numFmtId="45" fontId="18" fillId="0" borderId="22" xfId="0" applyNumberFormat="1" applyFont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 wrapText="1"/>
    </xf>
    <xf numFmtId="45" fontId="18" fillId="0" borderId="21" xfId="0" applyNumberFormat="1" applyFont="1" applyFill="1" applyBorder="1" applyAlignment="1">
      <alignment horizontal="center" vertical="center" wrapText="1"/>
    </xf>
    <xf numFmtId="45" fontId="18" fillId="0" borderId="24" xfId="0" applyNumberFormat="1" applyFont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 wrapText="1"/>
    </xf>
    <xf numFmtId="21" fontId="18" fillId="0" borderId="25" xfId="0" applyNumberFormat="1" applyFont="1" applyBorder="1" applyAlignment="1">
      <alignment horizontal="center" vertical="center"/>
    </xf>
    <xf numFmtId="21" fontId="18" fillId="0" borderId="20" xfId="0" applyNumberFormat="1" applyFont="1" applyBorder="1" applyAlignment="1">
      <alignment horizontal="center" vertical="center"/>
    </xf>
    <xf numFmtId="21" fontId="19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5" fontId="18" fillId="0" borderId="18" xfId="0" applyNumberFormat="1" applyFont="1" applyBorder="1" applyAlignment="1">
      <alignment horizontal="center" vertical="center"/>
    </xf>
    <xf numFmtId="45" fontId="18" fillId="0" borderId="25" xfId="0" applyNumberFormat="1" applyFont="1" applyBorder="1" applyAlignment="1">
      <alignment horizontal="center" vertical="center"/>
    </xf>
    <xf numFmtId="21" fontId="18" fillId="0" borderId="0" xfId="0" applyNumberFormat="1" applyFont="1" applyBorder="1" applyAlignment="1">
      <alignment horizontal="center" vertical="center"/>
    </xf>
    <xf numFmtId="21" fontId="18" fillId="0" borderId="14" xfId="0" applyNumberFormat="1" applyFont="1" applyBorder="1" applyAlignment="1">
      <alignment horizontal="center" vertical="center"/>
    </xf>
    <xf numFmtId="21" fontId="19" fillId="0" borderId="19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21" fontId="19" fillId="0" borderId="27" xfId="0" applyNumberFormat="1" applyFont="1" applyBorder="1" applyAlignment="1">
      <alignment horizontal="center" vertical="center"/>
    </xf>
    <xf numFmtId="21" fontId="19" fillId="0" borderId="12" xfId="0" applyNumberFormat="1" applyFont="1" applyBorder="1" applyAlignment="1">
      <alignment horizontal="center" vertical="center"/>
    </xf>
    <xf numFmtId="21" fontId="19" fillId="0" borderId="13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18" fillId="0" borderId="17" xfId="0" applyNumberFormat="1" applyFont="1" applyFill="1" applyBorder="1" applyAlignment="1">
      <alignment horizontal="center" vertical="center" wrapText="1"/>
    </xf>
    <xf numFmtId="176" fontId="18" fillId="0" borderId="21" xfId="0" applyNumberFormat="1" applyFont="1" applyFill="1" applyBorder="1" applyAlignment="1">
      <alignment horizontal="center" vertical="center" wrapText="1"/>
    </xf>
    <xf numFmtId="45" fontId="18" fillId="0" borderId="15" xfId="0" applyNumberFormat="1" applyFont="1" applyFill="1" applyBorder="1" applyAlignment="1">
      <alignment horizontal="center" vertical="center" wrapText="1"/>
    </xf>
    <xf numFmtId="45" fontId="18" fillId="0" borderId="22" xfId="0" applyNumberFormat="1" applyFont="1" applyFill="1" applyBorder="1" applyAlignment="1">
      <alignment horizontal="center" vertical="center" wrapText="1"/>
    </xf>
    <xf numFmtId="45" fontId="21" fillId="0" borderId="16" xfId="0" applyNumberFormat="1" applyFont="1" applyFill="1" applyBorder="1" applyAlignment="1">
      <alignment horizontal="center" vertical="center" wrapText="1"/>
    </xf>
    <xf numFmtId="45" fontId="21" fillId="0" borderId="20" xfId="0" applyNumberFormat="1" applyFont="1" applyFill="1" applyBorder="1" applyAlignment="1">
      <alignment horizontal="center" vertical="center" wrapText="1"/>
    </xf>
    <xf numFmtId="45" fontId="22" fillId="0" borderId="16" xfId="0" applyNumberFormat="1" applyFont="1" applyFill="1" applyBorder="1" applyAlignment="1">
      <alignment horizontal="center" vertical="center" wrapText="1"/>
    </xf>
    <xf numFmtId="45" fontId="22" fillId="0" borderId="20" xfId="0" applyNumberFormat="1" applyFont="1" applyFill="1" applyBorder="1" applyAlignment="1">
      <alignment horizontal="center" vertical="center" wrapText="1"/>
    </xf>
    <xf numFmtId="45" fontId="22" fillId="0" borderId="18" xfId="0" applyNumberFormat="1" applyFont="1" applyFill="1" applyBorder="1" applyAlignment="1">
      <alignment horizontal="center" vertical="center" wrapText="1"/>
    </xf>
    <xf numFmtId="45" fontId="22" fillId="0" borderId="25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23" borderId="26" xfId="0" applyFont="1" applyFill="1" applyBorder="1" applyAlignment="1">
      <alignment horizontal="center" vertical="center"/>
    </xf>
    <xf numFmtId="0" fontId="23" fillId="23" borderId="28" xfId="0" applyFont="1" applyFill="1" applyBorder="1" applyAlignment="1">
      <alignment horizontal="center" vertical="center"/>
    </xf>
    <xf numFmtId="0" fontId="23" fillId="23" borderId="27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3" fillId="23" borderId="0" xfId="0" applyFont="1" applyFill="1" applyBorder="1" applyAlignment="1">
      <alignment horizontal="center" vertical="center"/>
    </xf>
    <xf numFmtId="0" fontId="23" fillId="23" borderId="12" xfId="0" applyFont="1" applyFill="1" applyBorder="1" applyAlignment="1">
      <alignment horizontal="center" vertical="center"/>
    </xf>
    <xf numFmtId="21" fontId="19" fillId="0" borderId="26" xfId="0" applyNumberFormat="1" applyFont="1" applyBorder="1" applyAlignment="1">
      <alignment horizontal="center" vertical="center"/>
    </xf>
    <xf numFmtId="21" fontId="19" fillId="0" borderId="11" xfId="0" applyNumberFormat="1" applyFont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30" xfId="0" applyFont="1" applyFill="1" applyBorder="1" applyAlignment="1">
      <alignment horizontal="center" vertical="center"/>
    </xf>
    <xf numFmtId="0" fontId="24" fillId="23" borderId="31" xfId="0" applyFont="1" applyFill="1" applyBorder="1" applyAlignment="1">
      <alignment horizontal="center" vertical="center"/>
    </xf>
    <xf numFmtId="21" fontId="24" fillId="23" borderId="29" xfId="0" applyNumberFormat="1" applyFont="1" applyFill="1" applyBorder="1" applyAlignment="1">
      <alignment horizontal="center" vertical="center"/>
    </xf>
    <xf numFmtId="21" fontId="24" fillId="23" borderId="31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21" fontId="19" fillId="0" borderId="27" xfId="0" applyNumberFormat="1" applyFont="1" applyBorder="1" applyAlignment="1">
      <alignment horizontal="center" vertical="center"/>
    </xf>
    <xf numFmtId="21" fontId="1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tabSelected="1" zoomScalePageLayoutView="0" workbookViewId="0" topLeftCell="A1">
      <selection activeCell="G33" sqref="G33"/>
    </sheetView>
  </sheetViews>
  <sheetFormatPr defaultColWidth="9.140625" defaultRowHeight="12.75"/>
  <cols>
    <col min="1" max="1" width="3.8515625" style="38" customWidth="1"/>
    <col min="2" max="2" width="19.8515625" style="1" customWidth="1"/>
    <col min="3" max="3" width="31.421875" style="1" customWidth="1"/>
    <col min="4" max="4" width="6.8515625" style="38" customWidth="1"/>
    <col min="5" max="5" width="6.7109375" style="38" customWidth="1"/>
    <col min="6" max="6" width="7.7109375" style="38" customWidth="1"/>
    <col min="7" max="8" width="3.7109375" style="12" customWidth="1"/>
    <col min="9" max="9" width="7.7109375" style="12" customWidth="1"/>
    <col min="10" max="10" width="4.7109375" style="12" customWidth="1"/>
    <col min="11" max="11" width="7.00390625" style="12" hidden="1" customWidth="1"/>
    <col min="12" max="12" width="7.7109375" style="12" customWidth="1"/>
    <col min="13" max="14" width="3.7109375" style="12" customWidth="1"/>
    <col min="15" max="15" width="7.7109375" style="12" customWidth="1"/>
    <col min="16" max="16" width="5.7109375" style="12" customWidth="1"/>
    <col min="17" max="17" width="7.7109375" style="12" hidden="1" customWidth="1"/>
    <col min="18" max="18" width="7.7109375" style="12" customWidth="1"/>
    <col min="19" max="19" width="8.7109375" style="12" customWidth="1"/>
    <col min="20" max="20" width="4.7109375" style="12" customWidth="1"/>
    <col min="21" max="21" width="7.7109375" style="12" hidden="1" customWidth="1"/>
    <col min="22" max="22" width="7.7109375" style="12" customWidth="1"/>
    <col min="23" max="24" width="4.7109375" style="12" customWidth="1"/>
    <col min="25" max="25" width="4.7109375" style="12" hidden="1" customWidth="1"/>
    <col min="26" max="26" width="7.7109375" style="12" customWidth="1"/>
    <col min="27" max="27" width="8.7109375" style="12" customWidth="1"/>
    <col min="28" max="28" width="7.7109375" style="12" hidden="1" customWidth="1"/>
    <col min="29" max="30" width="8.7109375" style="12" customWidth="1"/>
    <col min="31" max="32" width="9.28125" style="41" customWidth="1"/>
    <col min="33" max="33" width="9.7109375" style="41" customWidth="1"/>
    <col min="34" max="34" width="10.7109375" style="41" customWidth="1"/>
    <col min="35" max="35" width="9.140625" style="38" customWidth="1"/>
    <col min="36" max="16384" width="9.140625" style="1" customWidth="1"/>
  </cols>
  <sheetData>
    <row r="1" spans="1:34" ht="33" customHeight="1" thickBot="1">
      <c r="A1" s="70" t="s">
        <v>37</v>
      </c>
      <c r="B1" s="71"/>
      <c r="C1" s="71"/>
      <c r="D1" s="71"/>
      <c r="E1" s="71"/>
      <c r="F1" s="72"/>
      <c r="G1" s="78" t="s">
        <v>26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80"/>
      <c r="AG1" s="81" t="s">
        <v>27</v>
      </c>
      <c r="AH1" s="82"/>
    </row>
    <row r="2" spans="1:34" ht="15" customHeight="1">
      <c r="A2" s="73"/>
      <c r="B2" s="74"/>
      <c r="C2" s="74"/>
      <c r="D2" s="74"/>
      <c r="E2" s="74"/>
      <c r="F2" s="75"/>
      <c r="G2" s="83" t="s">
        <v>32</v>
      </c>
      <c r="H2" s="84"/>
      <c r="I2" s="85"/>
      <c r="J2" s="83" t="s">
        <v>42</v>
      </c>
      <c r="K2" s="84"/>
      <c r="L2" s="85"/>
      <c r="M2" s="83" t="s">
        <v>33</v>
      </c>
      <c r="N2" s="84"/>
      <c r="O2" s="85"/>
      <c r="P2" s="83" t="s">
        <v>46</v>
      </c>
      <c r="Q2" s="84"/>
      <c r="R2" s="85"/>
      <c r="S2" s="50" t="s">
        <v>48</v>
      </c>
      <c r="T2" s="83" t="s">
        <v>50</v>
      </c>
      <c r="U2" s="84"/>
      <c r="V2" s="85"/>
      <c r="W2" s="83" t="s">
        <v>52</v>
      </c>
      <c r="X2" s="84"/>
      <c r="Y2" s="84"/>
      <c r="Z2" s="85"/>
      <c r="AA2" s="83" t="s">
        <v>56</v>
      </c>
      <c r="AB2" s="85"/>
      <c r="AC2" s="44" t="s">
        <v>58</v>
      </c>
      <c r="AD2" s="50" t="s">
        <v>59</v>
      </c>
      <c r="AE2" s="2" t="s">
        <v>130</v>
      </c>
      <c r="AF2" s="45" t="s">
        <v>132</v>
      </c>
      <c r="AG2" s="76" t="s">
        <v>28</v>
      </c>
      <c r="AH2" s="86" t="s">
        <v>29</v>
      </c>
    </row>
    <row r="3" spans="1:34" ht="15" customHeight="1">
      <c r="A3" s="73"/>
      <c r="B3" s="74"/>
      <c r="C3" s="74"/>
      <c r="D3" s="74"/>
      <c r="E3" s="74"/>
      <c r="F3" s="75"/>
      <c r="G3" s="67" t="s">
        <v>43</v>
      </c>
      <c r="H3" s="68"/>
      <c r="I3" s="69"/>
      <c r="J3" s="67" t="s">
        <v>44</v>
      </c>
      <c r="K3" s="68"/>
      <c r="L3" s="69"/>
      <c r="M3" s="67" t="s">
        <v>45</v>
      </c>
      <c r="N3" s="68"/>
      <c r="O3" s="69"/>
      <c r="P3" s="67" t="s">
        <v>47</v>
      </c>
      <c r="Q3" s="68"/>
      <c r="R3" s="69"/>
      <c r="S3" s="51" t="s">
        <v>34</v>
      </c>
      <c r="T3" s="67" t="s">
        <v>49</v>
      </c>
      <c r="U3" s="68"/>
      <c r="V3" s="69"/>
      <c r="W3" s="67" t="s">
        <v>53</v>
      </c>
      <c r="X3" s="68"/>
      <c r="Y3" s="68"/>
      <c r="Z3" s="69"/>
      <c r="AA3" s="48" t="s">
        <v>127</v>
      </c>
      <c r="AB3" s="5"/>
      <c r="AC3" s="48" t="s">
        <v>128</v>
      </c>
      <c r="AD3" s="51" t="s">
        <v>129</v>
      </c>
      <c r="AE3" s="47" t="s">
        <v>131</v>
      </c>
      <c r="AF3" s="46" t="s">
        <v>133</v>
      </c>
      <c r="AG3" s="77"/>
      <c r="AH3" s="87"/>
    </row>
    <row r="4" spans="1:34" ht="15" customHeight="1">
      <c r="A4" s="3"/>
      <c r="B4" s="4" t="s">
        <v>0</v>
      </c>
      <c r="C4" s="4" t="s">
        <v>1</v>
      </c>
      <c r="D4" s="49" t="s">
        <v>39</v>
      </c>
      <c r="E4" s="49" t="s">
        <v>35</v>
      </c>
      <c r="F4" s="5" t="s">
        <v>36</v>
      </c>
      <c r="G4" s="6" t="s">
        <v>54</v>
      </c>
      <c r="H4" s="8" t="s">
        <v>55</v>
      </c>
      <c r="I4" s="7" t="s">
        <v>31</v>
      </c>
      <c r="J4" s="6" t="s">
        <v>30</v>
      </c>
      <c r="K4" s="8"/>
      <c r="L4" s="7" t="s">
        <v>31</v>
      </c>
      <c r="M4" s="6" t="s">
        <v>54</v>
      </c>
      <c r="N4" s="8" t="s">
        <v>55</v>
      </c>
      <c r="O4" s="7" t="s">
        <v>31</v>
      </c>
      <c r="P4" s="6" t="s">
        <v>30</v>
      </c>
      <c r="Q4" s="8"/>
      <c r="R4" s="7" t="s">
        <v>31</v>
      </c>
      <c r="S4" s="52" t="s">
        <v>31</v>
      </c>
      <c r="T4" s="6" t="s">
        <v>51</v>
      </c>
      <c r="U4" s="8"/>
      <c r="V4" s="7" t="s">
        <v>31</v>
      </c>
      <c r="W4" s="6" t="s">
        <v>54</v>
      </c>
      <c r="X4" s="8" t="s">
        <v>55</v>
      </c>
      <c r="Y4" s="8"/>
      <c r="Z4" s="7" t="s">
        <v>31</v>
      </c>
      <c r="AA4" s="6" t="s">
        <v>57</v>
      </c>
      <c r="AB4" s="7"/>
      <c r="AC4" s="6" t="s">
        <v>31</v>
      </c>
      <c r="AD4" s="52" t="s">
        <v>31</v>
      </c>
      <c r="AE4" s="9" t="s">
        <v>31</v>
      </c>
      <c r="AF4" s="10"/>
      <c r="AG4" s="77"/>
      <c r="AH4" s="87"/>
    </row>
    <row r="5" spans="1:34" ht="15" customHeight="1">
      <c r="A5" s="3">
        <v>1</v>
      </c>
      <c r="B5" s="11" t="s">
        <v>85</v>
      </c>
      <c r="C5" s="11" t="s">
        <v>104</v>
      </c>
      <c r="D5" s="12" t="s">
        <v>7</v>
      </c>
      <c r="E5" s="13">
        <v>0.00370370370370371</v>
      </c>
      <c r="F5" s="14">
        <v>0.2953587962962963</v>
      </c>
      <c r="G5" s="17">
        <v>2</v>
      </c>
      <c r="H5" s="19"/>
      <c r="I5" s="16">
        <v>0.010416666666666666</v>
      </c>
      <c r="J5" s="17">
        <v>2</v>
      </c>
      <c r="K5" s="18">
        <v>0.006944444444444444</v>
      </c>
      <c r="L5" s="16">
        <f aca="true" t="shared" si="0" ref="L5:L23">J5*K5</f>
        <v>0.013888888888888888</v>
      </c>
      <c r="M5" s="17">
        <v>1</v>
      </c>
      <c r="N5" s="19"/>
      <c r="O5" s="16">
        <f aca="true" t="shared" si="1" ref="O5:O23">(M5+N5)*K5</f>
        <v>0.006944444444444444</v>
      </c>
      <c r="P5" s="17">
        <v>13</v>
      </c>
      <c r="Q5" s="18">
        <v>0.001388888888888889</v>
      </c>
      <c r="R5" s="16">
        <f aca="true" t="shared" si="2" ref="R5:R23">P5*Q5</f>
        <v>0.018055555555555557</v>
      </c>
      <c r="S5" s="20">
        <v>0.041666666666666664</v>
      </c>
      <c r="T5" s="17">
        <v>1</v>
      </c>
      <c r="U5" s="18">
        <v>0.013888888888888888</v>
      </c>
      <c r="V5" s="16">
        <f aca="true" t="shared" si="3" ref="V5:V23">T5*U5</f>
        <v>0.013888888888888888</v>
      </c>
      <c r="W5" s="17">
        <v>20</v>
      </c>
      <c r="X5" s="19"/>
      <c r="Y5" s="53">
        <v>0.0006944444444444445</v>
      </c>
      <c r="Z5" s="16">
        <f aca="true" t="shared" si="4" ref="Z5:Z23">(W5+X5)*Y5</f>
        <v>0.01388888888888889</v>
      </c>
      <c r="AA5" s="57">
        <v>0</v>
      </c>
      <c r="AB5" s="55">
        <v>0.003472222222222222</v>
      </c>
      <c r="AC5" s="59">
        <v>0</v>
      </c>
      <c r="AD5" s="61">
        <v>0.020833333333333332</v>
      </c>
      <c r="AE5" s="39">
        <v>0.020833333333333332</v>
      </c>
      <c r="AF5" s="21">
        <f aca="true" t="shared" si="5" ref="AF5:AF23">SUM(I5+L5+O5+R5+S5+V5+Z5+AC5+AD5+AE5-AA5)</f>
        <v>0.16041666666666668</v>
      </c>
      <c r="AG5" s="42">
        <f aca="true" t="shared" si="6" ref="AG5:AG23">F5-E5</f>
        <v>0.2916550925925926</v>
      </c>
      <c r="AH5" s="22">
        <f aca="true" t="shared" si="7" ref="AH5:AH14">AG5-AF5</f>
        <v>0.1312384259259259</v>
      </c>
    </row>
    <row r="6" spans="1:34" ht="15" customHeight="1">
      <c r="A6" s="3">
        <v>2</v>
      </c>
      <c r="B6" s="11" t="s">
        <v>83</v>
      </c>
      <c r="C6" s="11" t="s">
        <v>102</v>
      </c>
      <c r="D6" s="12" t="s">
        <v>124</v>
      </c>
      <c r="E6" s="13">
        <v>0.00324074074074074</v>
      </c>
      <c r="F6" s="14">
        <v>0.33434027777777775</v>
      </c>
      <c r="G6" s="15">
        <v>2</v>
      </c>
      <c r="H6" s="19"/>
      <c r="I6" s="16">
        <v>0.010416666666666666</v>
      </c>
      <c r="J6" s="17">
        <v>2</v>
      </c>
      <c r="K6" s="18">
        <v>0.006944444444444444</v>
      </c>
      <c r="L6" s="16">
        <f t="shared" si="0"/>
        <v>0.013888888888888888</v>
      </c>
      <c r="M6" s="15">
        <v>2</v>
      </c>
      <c r="N6" s="64"/>
      <c r="O6" s="16">
        <f t="shared" si="1"/>
        <v>0.013888888888888888</v>
      </c>
      <c r="P6" s="15">
        <v>13</v>
      </c>
      <c r="Q6" s="18">
        <v>0.001388888888888889</v>
      </c>
      <c r="R6" s="23">
        <f t="shared" si="2"/>
        <v>0.018055555555555557</v>
      </c>
      <c r="S6" s="20">
        <v>0.041666666666666664</v>
      </c>
      <c r="T6" s="17">
        <v>1</v>
      </c>
      <c r="U6" s="18">
        <v>0.013888888888888888</v>
      </c>
      <c r="V6" s="16">
        <f t="shared" si="3"/>
        <v>0.013888888888888888</v>
      </c>
      <c r="W6" s="17">
        <v>14</v>
      </c>
      <c r="X6" s="19">
        <v>4</v>
      </c>
      <c r="Y6" s="53">
        <v>0.0006944444444444445</v>
      </c>
      <c r="Z6" s="16">
        <f t="shared" si="4"/>
        <v>0.0125</v>
      </c>
      <c r="AA6" s="57">
        <v>0</v>
      </c>
      <c r="AB6" s="55">
        <v>0.003472222222222222</v>
      </c>
      <c r="AC6" s="59">
        <v>0.020833333333333332</v>
      </c>
      <c r="AD6" s="61">
        <v>0</v>
      </c>
      <c r="AE6" s="39">
        <v>0</v>
      </c>
      <c r="AF6" s="21">
        <f t="shared" si="5"/>
        <v>0.14513888888888887</v>
      </c>
      <c r="AG6" s="42">
        <f t="shared" si="6"/>
        <v>0.331099537037037</v>
      </c>
      <c r="AH6" s="22">
        <f t="shared" si="7"/>
        <v>0.1859606481481481</v>
      </c>
    </row>
    <row r="7" spans="1:34" ht="15" customHeight="1">
      <c r="A7" s="3">
        <v>3</v>
      </c>
      <c r="B7" s="11" t="s">
        <v>91</v>
      </c>
      <c r="C7" s="11" t="s">
        <v>109</v>
      </c>
      <c r="D7" s="12" t="s">
        <v>12</v>
      </c>
      <c r="E7" s="13">
        <v>0.0050925925925926</v>
      </c>
      <c r="F7" s="14">
        <v>0.3265277777777778</v>
      </c>
      <c r="G7" s="15">
        <v>2</v>
      </c>
      <c r="H7" s="19"/>
      <c r="I7" s="16">
        <v>0.010416666666666666</v>
      </c>
      <c r="J7" s="17">
        <v>2</v>
      </c>
      <c r="K7" s="18">
        <v>0.006944444444444444</v>
      </c>
      <c r="L7" s="16">
        <f t="shared" si="0"/>
        <v>0.013888888888888888</v>
      </c>
      <c r="M7" s="15">
        <v>1</v>
      </c>
      <c r="N7" s="19"/>
      <c r="O7" s="16">
        <f t="shared" si="1"/>
        <v>0.006944444444444444</v>
      </c>
      <c r="P7" s="15">
        <v>14</v>
      </c>
      <c r="Q7" s="18">
        <v>0.001388888888888889</v>
      </c>
      <c r="R7" s="23">
        <f t="shared" si="2"/>
        <v>0.019444444444444445</v>
      </c>
      <c r="S7" s="20">
        <v>0.041666666666666664</v>
      </c>
      <c r="T7" s="17">
        <v>2</v>
      </c>
      <c r="U7" s="18">
        <v>0.013888888888888888</v>
      </c>
      <c r="V7" s="16">
        <f t="shared" si="3"/>
        <v>0.027777777777777776</v>
      </c>
      <c r="W7" s="17">
        <v>8</v>
      </c>
      <c r="X7" s="19"/>
      <c r="Y7" s="53">
        <v>0.0006944444444444445</v>
      </c>
      <c r="Z7" s="16">
        <f t="shared" si="4"/>
        <v>0.005555555555555556</v>
      </c>
      <c r="AA7" s="57">
        <v>0</v>
      </c>
      <c r="AB7" s="55">
        <v>0.003472222222222222</v>
      </c>
      <c r="AC7" s="59">
        <v>0</v>
      </c>
      <c r="AD7" s="61">
        <v>0</v>
      </c>
      <c r="AE7" s="39">
        <v>0.006944444444444444</v>
      </c>
      <c r="AF7" s="21">
        <f t="shared" si="5"/>
        <v>0.1326388888888889</v>
      </c>
      <c r="AG7" s="42">
        <f t="shared" si="6"/>
        <v>0.3214351851851852</v>
      </c>
      <c r="AH7" s="22">
        <f t="shared" si="7"/>
        <v>0.18879629629629632</v>
      </c>
    </row>
    <row r="8" spans="1:34" ht="15" customHeight="1">
      <c r="A8" s="3">
        <v>4</v>
      </c>
      <c r="B8" s="11" t="s">
        <v>93</v>
      </c>
      <c r="C8" s="11" t="s">
        <v>111</v>
      </c>
      <c r="D8" s="12" t="s">
        <v>14</v>
      </c>
      <c r="E8" s="13">
        <v>0.00555555555555556</v>
      </c>
      <c r="F8" s="14">
        <v>0.3208564814814815</v>
      </c>
      <c r="G8" s="15">
        <v>1</v>
      </c>
      <c r="H8" s="19"/>
      <c r="I8" s="16">
        <v>0.006944444444444444</v>
      </c>
      <c r="J8" s="17">
        <v>2</v>
      </c>
      <c r="K8" s="18">
        <v>0.006944444444444444</v>
      </c>
      <c r="L8" s="16">
        <f t="shared" si="0"/>
        <v>0.013888888888888888</v>
      </c>
      <c r="M8" s="19">
        <v>1</v>
      </c>
      <c r="N8" s="63"/>
      <c r="O8" s="16">
        <f t="shared" si="1"/>
        <v>0.006944444444444444</v>
      </c>
      <c r="P8" s="15">
        <v>8</v>
      </c>
      <c r="Q8" s="18">
        <v>0.001388888888888889</v>
      </c>
      <c r="R8" s="23">
        <f t="shared" si="2"/>
        <v>0.011111111111111112</v>
      </c>
      <c r="S8" s="20">
        <v>0.041666666666666664</v>
      </c>
      <c r="T8" s="17">
        <v>1</v>
      </c>
      <c r="U8" s="18">
        <v>0.013888888888888888</v>
      </c>
      <c r="V8" s="16">
        <f t="shared" si="3"/>
        <v>0.013888888888888888</v>
      </c>
      <c r="W8" s="17">
        <v>20</v>
      </c>
      <c r="X8" s="19"/>
      <c r="Y8" s="53">
        <v>0.0006944444444444445</v>
      </c>
      <c r="Z8" s="16">
        <f t="shared" si="4"/>
        <v>0.01388888888888889</v>
      </c>
      <c r="AA8" s="57">
        <v>0</v>
      </c>
      <c r="AB8" s="55">
        <v>0.003472222222222222</v>
      </c>
      <c r="AC8" s="59">
        <v>0</v>
      </c>
      <c r="AD8" s="61">
        <v>0</v>
      </c>
      <c r="AE8" s="39">
        <v>0.013888888888888888</v>
      </c>
      <c r="AF8" s="21">
        <f t="shared" si="5"/>
        <v>0.12222222222222223</v>
      </c>
      <c r="AG8" s="42">
        <f t="shared" si="6"/>
        <v>0.31530092592592596</v>
      </c>
      <c r="AH8" s="22">
        <f t="shared" si="7"/>
        <v>0.19307870370370372</v>
      </c>
    </row>
    <row r="9" spans="1:34" ht="15" customHeight="1">
      <c r="A9" s="3">
        <v>5</v>
      </c>
      <c r="B9" s="11" t="s">
        <v>90</v>
      </c>
      <c r="C9" s="11" t="s">
        <v>108</v>
      </c>
      <c r="D9" s="12" t="s">
        <v>25</v>
      </c>
      <c r="E9" s="13">
        <v>0.00486111111111112</v>
      </c>
      <c r="F9" s="14">
        <v>0.3282638888888889</v>
      </c>
      <c r="G9" s="15">
        <v>1</v>
      </c>
      <c r="H9" s="19"/>
      <c r="I9" s="16">
        <v>0.006944444444444444</v>
      </c>
      <c r="J9" s="17">
        <v>2</v>
      </c>
      <c r="K9" s="18">
        <v>0.006944444444444444</v>
      </c>
      <c r="L9" s="16">
        <f t="shared" si="0"/>
        <v>0.013888888888888888</v>
      </c>
      <c r="M9" s="15">
        <v>1</v>
      </c>
      <c r="N9" s="19"/>
      <c r="O9" s="16">
        <f t="shared" si="1"/>
        <v>0.006944444444444444</v>
      </c>
      <c r="P9" s="15">
        <v>8</v>
      </c>
      <c r="Q9" s="18">
        <v>0.001388888888888889</v>
      </c>
      <c r="R9" s="23">
        <f t="shared" si="2"/>
        <v>0.011111111111111112</v>
      </c>
      <c r="S9" s="20">
        <v>0.041666666666666664</v>
      </c>
      <c r="T9" s="17">
        <v>0</v>
      </c>
      <c r="U9" s="18">
        <v>0.013888888888888888</v>
      </c>
      <c r="V9" s="16">
        <f t="shared" si="3"/>
        <v>0</v>
      </c>
      <c r="W9" s="17">
        <v>19</v>
      </c>
      <c r="X9" s="19"/>
      <c r="Y9" s="53">
        <v>0.0006944444444444445</v>
      </c>
      <c r="Z9" s="16">
        <f t="shared" si="4"/>
        <v>0.013194444444444444</v>
      </c>
      <c r="AA9" s="57">
        <v>0</v>
      </c>
      <c r="AB9" s="55">
        <v>0.003472222222222222</v>
      </c>
      <c r="AC9" s="59">
        <v>0.020833333333333332</v>
      </c>
      <c r="AD9" s="61">
        <v>0</v>
      </c>
      <c r="AE9" s="39">
        <v>0</v>
      </c>
      <c r="AF9" s="21">
        <f t="shared" si="5"/>
        <v>0.11458333333333331</v>
      </c>
      <c r="AG9" s="42">
        <f t="shared" si="6"/>
        <v>0.3234027777777778</v>
      </c>
      <c r="AH9" s="22">
        <f t="shared" si="7"/>
        <v>0.2088194444444445</v>
      </c>
    </row>
    <row r="10" spans="1:34" ht="15" customHeight="1">
      <c r="A10" s="3">
        <v>6</v>
      </c>
      <c r="B10" s="11" t="s">
        <v>82</v>
      </c>
      <c r="C10" s="11" t="s">
        <v>137</v>
      </c>
      <c r="D10" s="12" t="s">
        <v>5</v>
      </c>
      <c r="E10" s="13">
        <v>0.00300925925925926</v>
      </c>
      <c r="F10" s="14">
        <v>0.3299768518518518</v>
      </c>
      <c r="G10" s="15">
        <v>1</v>
      </c>
      <c r="H10" s="19"/>
      <c r="I10" s="16">
        <v>0.006944444444444444</v>
      </c>
      <c r="J10" s="17">
        <v>2</v>
      </c>
      <c r="K10" s="18">
        <v>0.006944444444444444</v>
      </c>
      <c r="L10" s="16">
        <f t="shared" si="0"/>
        <v>0.013888888888888888</v>
      </c>
      <c r="M10" s="15">
        <v>0</v>
      </c>
      <c r="N10" s="19"/>
      <c r="O10" s="16">
        <f t="shared" si="1"/>
        <v>0</v>
      </c>
      <c r="P10" s="15">
        <v>9</v>
      </c>
      <c r="Q10" s="18">
        <v>0.001388888888888889</v>
      </c>
      <c r="R10" s="23">
        <f t="shared" si="2"/>
        <v>0.0125</v>
      </c>
      <c r="S10" s="20">
        <v>0.041666666666666664</v>
      </c>
      <c r="T10" s="17">
        <v>2</v>
      </c>
      <c r="U10" s="18">
        <v>0.013888888888888888</v>
      </c>
      <c r="V10" s="16">
        <f t="shared" si="3"/>
        <v>0.027777777777777776</v>
      </c>
      <c r="W10" s="17">
        <v>5</v>
      </c>
      <c r="X10" s="19"/>
      <c r="Y10" s="53">
        <v>0.0006944444444444445</v>
      </c>
      <c r="Z10" s="16">
        <f t="shared" si="4"/>
        <v>0.0034722222222222225</v>
      </c>
      <c r="AA10" s="57">
        <v>0</v>
      </c>
      <c r="AB10" s="55">
        <v>0.003472222222222222</v>
      </c>
      <c r="AC10" s="59">
        <v>0</v>
      </c>
      <c r="AD10" s="61">
        <v>0</v>
      </c>
      <c r="AE10" s="39">
        <v>0</v>
      </c>
      <c r="AF10" s="21">
        <f t="shared" si="5"/>
        <v>0.10625</v>
      </c>
      <c r="AG10" s="42">
        <f t="shared" si="6"/>
        <v>0.32696759259259256</v>
      </c>
      <c r="AH10" s="22">
        <f t="shared" si="7"/>
        <v>0.22071759259259255</v>
      </c>
    </row>
    <row r="11" spans="1:34" ht="15" customHeight="1">
      <c r="A11" s="3">
        <v>7</v>
      </c>
      <c r="B11" s="11" t="s">
        <v>88</v>
      </c>
      <c r="C11" s="11" t="s">
        <v>106</v>
      </c>
      <c r="D11" s="12" t="s">
        <v>10</v>
      </c>
      <c r="E11" s="13">
        <v>0.00439814814814815</v>
      </c>
      <c r="F11" s="14">
        <v>0.338900462962963</v>
      </c>
      <c r="G11" s="15">
        <v>2</v>
      </c>
      <c r="H11" s="19"/>
      <c r="I11" s="16">
        <v>0.010416666666666666</v>
      </c>
      <c r="J11" s="17">
        <v>2</v>
      </c>
      <c r="K11" s="18">
        <v>0.006944444444444444</v>
      </c>
      <c r="L11" s="16">
        <f t="shared" si="0"/>
        <v>0.013888888888888888</v>
      </c>
      <c r="M11" s="15">
        <v>1</v>
      </c>
      <c r="N11" s="19"/>
      <c r="O11" s="16">
        <f t="shared" si="1"/>
        <v>0.006944444444444444</v>
      </c>
      <c r="P11" s="15">
        <v>11</v>
      </c>
      <c r="Q11" s="18">
        <v>0.001388888888888889</v>
      </c>
      <c r="R11" s="23">
        <f t="shared" si="2"/>
        <v>0.015277777777777779</v>
      </c>
      <c r="S11" s="20">
        <v>0.041666666666666664</v>
      </c>
      <c r="T11" s="17">
        <v>0</v>
      </c>
      <c r="U11" s="18">
        <v>0.013888888888888888</v>
      </c>
      <c r="V11" s="16">
        <f t="shared" si="3"/>
        <v>0</v>
      </c>
      <c r="W11" s="17">
        <v>18</v>
      </c>
      <c r="X11" s="19"/>
      <c r="Y11" s="53">
        <v>0.0006944444444444445</v>
      </c>
      <c r="Z11" s="16">
        <f t="shared" si="4"/>
        <v>0.0125</v>
      </c>
      <c r="AA11" s="57">
        <v>0</v>
      </c>
      <c r="AB11" s="55">
        <v>0.003472222222222222</v>
      </c>
      <c r="AC11" s="59">
        <v>0</v>
      </c>
      <c r="AD11" s="61">
        <v>0</v>
      </c>
      <c r="AE11" s="39">
        <v>0</v>
      </c>
      <c r="AF11" s="21">
        <f t="shared" si="5"/>
        <v>0.10069444444444443</v>
      </c>
      <c r="AG11" s="42">
        <f t="shared" si="6"/>
        <v>0.33450231481481485</v>
      </c>
      <c r="AH11" s="22">
        <f t="shared" si="7"/>
        <v>0.23380787037037043</v>
      </c>
    </row>
    <row r="12" spans="1:34" ht="15" customHeight="1">
      <c r="A12" s="3">
        <v>8</v>
      </c>
      <c r="B12" s="11" t="s">
        <v>97</v>
      </c>
      <c r="C12" s="11" t="s">
        <v>115</v>
      </c>
      <c r="D12" s="12" t="s">
        <v>16</v>
      </c>
      <c r="E12" s="13">
        <v>0.00625</v>
      </c>
      <c r="F12" s="14">
        <v>0.39375</v>
      </c>
      <c r="G12" s="15">
        <v>1</v>
      </c>
      <c r="H12" s="19"/>
      <c r="I12" s="16">
        <v>0.006944444444444444</v>
      </c>
      <c r="J12" s="17">
        <v>2</v>
      </c>
      <c r="K12" s="18">
        <v>0.006944444444444444</v>
      </c>
      <c r="L12" s="16">
        <f t="shared" si="0"/>
        <v>0.013888888888888888</v>
      </c>
      <c r="M12" s="15">
        <v>1</v>
      </c>
      <c r="N12" s="19"/>
      <c r="O12" s="16">
        <f t="shared" si="1"/>
        <v>0.006944444444444444</v>
      </c>
      <c r="P12" s="15">
        <v>12</v>
      </c>
      <c r="Q12" s="18">
        <v>0.001388888888888889</v>
      </c>
      <c r="R12" s="23">
        <f t="shared" si="2"/>
        <v>0.016666666666666666</v>
      </c>
      <c r="S12" s="20">
        <v>0.041666666666666664</v>
      </c>
      <c r="T12" s="17">
        <v>2</v>
      </c>
      <c r="U12" s="18">
        <v>0.013888888888888888</v>
      </c>
      <c r="V12" s="16">
        <f t="shared" si="3"/>
        <v>0.027777777777777776</v>
      </c>
      <c r="W12" s="17">
        <v>11</v>
      </c>
      <c r="X12" s="19">
        <v>8</v>
      </c>
      <c r="Y12" s="53">
        <v>0.0006944444444444445</v>
      </c>
      <c r="Z12" s="16">
        <f t="shared" si="4"/>
        <v>0.013194444444444444</v>
      </c>
      <c r="AA12" s="57">
        <v>0</v>
      </c>
      <c r="AB12" s="55">
        <v>0.003472222222222222</v>
      </c>
      <c r="AC12" s="59">
        <v>0</v>
      </c>
      <c r="AD12" s="61">
        <v>0</v>
      </c>
      <c r="AE12" s="39">
        <v>0</v>
      </c>
      <c r="AF12" s="21">
        <f t="shared" si="5"/>
        <v>0.12708333333333333</v>
      </c>
      <c r="AG12" s="42">
        <f t="shared" si="6"/>
        <v>0.3875</v>
      </c>
      <c r="AH12" s="22">
        <f t="shared" si="7"/>
        <v>0.2604166666666667</v>
      </c>
    </row>
    <row r="13" spans="1:34" ht="15" customHeight="1">
      <c r="A13" s="3">
        <v>9</v>
      </c>
      <c r="B13" s="11" t="s">
        <v>96</v>
      </c>
      <c r="C13" s="11" t="s">
        <v>114</v>
      </c>
      <c r="D13" s="12" t="s">
        <v>125</v>
      </c>
      <c r="E13" s="13">
        <v>0.006018518518518518</v>
      </c>
      <c r="F13" s="14">
        <v>0.3712847222222222</v>
      </c>
      <c r="G13" s="15">
        <v>1</v>
      </c>
      <c r="H13" s="19"/>
      <c r="I13" s="16">
        <v>0.006944444444444444</v>
      </c>
      <c r="J13" s="17">
        <v>2</v>
      </c>
      <c r="K13" s="18">
        <v>0.006944444444444444</v>
      </c>
      <c r="L13" s="16">
        <f t="shared" si="0"/>
        <v>0.013888888888888888</v>
      </c>
      <c r="M13" s="15">
        <v>1</v>
      </c>
      <c r="N13" s="19"/>
      <c r="O13" s="16">
        <f t="shared" si="1"/>
        <v>0.006944444444444444</v>
      </c>
      <c r="P13" s="15">
        <v>14</v>
      </c>
      <c r="Q13" s="18">
        <v>0.001388888888888889</v>
      </c>
      <c r="R13" s="23">
        <f t="shared" si="2"/>
        <v>0.019444444444444445</v>
      </c>
      <c r="S13" s="20">
        <v>0.041666666666666664</v>
      </c>
      <c r="T13" s="17">
        <v>1</v>
      </c>
      <c r="U13" s="18">
        <v>0.013888888888888888</v>
      </c>
      <c r="V13" s="16">
        <f t="shared" si="3"/>
        <v>0.013888888888888888</v>
      </c>
      <c r="W13" s="17">
        <v>0</v>
      </c>
      <c r="X13" s="19"/>
      <c r="Y13" s="53">
        <v>0.0006944444444444445</v>
      </c>
      <c r="Z13" s="16">
        <f t="shared" si="4"/>
        <v>0</v>
      </c>
      <c r="AA13" s="57">
        <v>0</v>
      </c>
      <c r="AB13" s="55">
        <v>0.003472222222222222</v>
      </c>
      <c r="AC13" s="59">
        <v>0</v>
      </c>
      <c r="AD13" s="61">
        <v>0</v>
      </c>
      <c r="AE13" s="39">
        <v>0</v>
      </c>
      <c r="AF13" s="21">
        <f t="shared" si="5"/>
        <v>0.10277777777777777</v>
      </c>
      <c r="AG13" s="42">
        <f t="shared" si="6"/>
        <v>0.36526620370370366</v>
      </c>
      <c r="AH13" s="22">
        <f t="shared" si="7"/>
        <v>0.2624884259259259</v>
      </c>
    </row>
    <row r="14" spans="1:34" ht="15" customHeight="1">
      <c r="A14" s="3">
        <v>10</v>
      </c>
      <c r="B14" s="11" t="s">
        <v>87</v>
      </c>
      <c r="C14" s="11" t="s">
        <v>40</v>
      </c>
      <c r="D14" s="12" t="s">
        <v>9</v>
      </c>
      <c r="E14" s="13">
        <v>0.00416666666666667</v>
      </c>
      <c r="F14" s="14">
        <v>0.3728472222222223</v>
      </c>
      <c r="G14" s="15">
        <v>1</v>
      </c>
      <c r="H14" s="19"/>
      <c r="I14" s="16">
        <v>0.006944444444444444</v>
      </c>
      <c r="J14" s="17">
        <v>2</v>
      </c>
      <c r="K14" s="18">
        <v>0.006944444444444444</v>
      </c>
      <c r="L14" s="16">
        <f t="shared" si="0"/>
        <v>0.013888888888888888</v>
      </c>
      <c r="M14" s="15">
        <v>1</v>
      </c>
      <c r="N14" s="19"/>
      <c r="O14" s="16">
        <f t="shared" si="1"/>
        <v>0.006944444444444444</v>
      </c>
      <c r="P14" s="15">
        <v>12</v>
      </c>
      <c r="Q14" s="18">
        <v>0.001388888888888889</v>
      </c>
      <c r="R14" s="23">
        <f t="shared" si="2"/>
        <v>0.016666666666666666</v>
      </c>
      <c r="S14" s="20">
        <v>0.041666666666666664</v>
      </c>
      <c r="T14" s="17">
        <v>1</v>
      </c>
      <c r="U14" s="18">
        <v>0.013888888888888888</v>
      </c>
      <c r="V14" s="16">
        <f t="shared" si="3"/>
        <v>0.013888888888888888</v>
      </c>
      <c r="W14" s="17">
        <v>0</v>
      </c>
      <c r="X14" s="19"/>
      <c r="Y14" s="53">
        <v>0.0006944444444444445</v>
      </c>
      <c r="Z14" s="16">
        <f t="shared" si="4"/>
        <v>0</v>
      </c>
      <c r="AA14" s="57">
        <v>0</v>
      </c>
      <c r="AB14" s="55">
        <v>0.003472222222222222</v>
      </c>
      <c r="AC14" s="59">
        <v>0</v>
      </c>
      <c r="AD14" s="61">
        <v>0</v>
      </c>
      <c r="AE14" s="39">
        <v>0</v>
      </c>
      <c r="AF14" s="21">
        <f t="shared" si="5"/>
        <v>0.1</v>
      </c>
      <c r="AG14" s="42">
        <f t="shared" si="6"/>
        <v>0.3686805555555556</v>
      </c>
      <c r="AH14" s="22">
        <f t="shared" si="7"/>
        <v>0.2686805555555556</v>
      </c>
    </row>
    <row r="15" spans="1:34" ht="15" customHeight="1">
      <c r="A15" s="3">
        <v>11</v>
      </c>
      <c r="B15" s="11" t="s">
        <v>92</v>
      </c>
      <c r="C15" s="11" t="s">
        <v>110</v>
      </c>
      <c r="D15" s="65" t="s">
        <v>13</v>
      </c>
      <c r="E15" s="13">
        <v>0.00532407407407408</v>
      </c>
      <c r="F15" s="14" t="s">
        <v>140</v>
      </c>
      <c r="G15" s="15">
        <v>4</v>
      </c>
      <c r="H15" s="19"/>
      <c r="I15" s="16">
        <v>0.020833333333333332</v>
      </c>
      <c r="J15" s="15">
        <v>2</v>
      </c>
      <c r="K15" s="18">
        <v>0.006944444444444444</v>
      </c>
      <c r="L15" s="16">
        <f t="shared" si="0"/>
        <v>0.013888888888888888</v>
      </c>
      <c r="M15" s="15">
        <v>2</v>
      </c>
      <c r="N15" s="19"/>
      <c r="O15" s="16">
        <f t="shared" si="1"/>
        <v>0.013888888888888888</v>
      </c>
      <c r="P15" s="15">
        <v>12</v>
      </c>
      <c r="Q15" s="18">
        <v>0.001388888888888889</v>
      </c>
      <c r="R15" s="23">
        <f t="shared" si="2"/>
        <v>0.016666666666666666</v>
      </c>
      <c r="S15" s="20">
        <v>0.041666666666666664</v>
      </c>
      <c r="T15" s="17">
        <v>2</v>
      </c>
      <c r="U15" s="18">
        <v>0.013888888888888888</v>
      </c>
      <c r="V15" s="16">
        <f t="shared" si="3"/>
        <v>0.027777777777777776</v>
      </c>
      <c r="W15" s="17">
        <v>0</v>
      </c>
      <c r="X15" s="19"/>
      <c r="Y15" s="53">
        <v>0.0006944444444444445</v>
      </c>
      <c r="Z15" s="16">
        <f t="shared" si="4"/>
        <v>0</v>
      </c>
      <c r="AA15" s="57">
        <v>0</v>
      </c>
      <c r="AB15" s="55">
        <v>0.003472222222222222</v>
      </c>
      <c r="AC15" s="59">
        <v>0</v>
      </c>
      <c r="AD15" s="61">
        <v>0</v>
      </c>
      <c r="AE15" s="39">
        <v>0</v>
      </c>
      <c r="AF15" s="21">
        <f t="shared" si="5"/>
        <v>0.13472222222222224</v>
      </c>
      <c r="AG15" s="42" t="e">
        <f t="shared" si="6"/>
        <v>#VALUE!</v>
      </c>
      <c r="AH15" s="22" t="s">
        <v>138</v>
      </c>
    </row>
    <row r="16" spans="1:34" ht="15" customHeight="1">
      <c r="A16" s="3">
        <v>12</v>
      </c>
      <c r="B16" s="11" t="s">
        <v>86</v>
      </c>
      <c r="C16" s="11" t="s">
        <v>105</v>
      </c>
      <c r="D16" s="12" t="s">
        <v>8</v>
      </c>
      <c r="E16" s="13">
        <v>0.00393518518518519</v>
      </c>
      <c r="F16" s="14" t="s">
        <v>140</v>
      </c>
      <c r="G16" s="15">
        <v>2</v>
      </c>
      <c r="H16" s="19"/>
      <c r="I16" s="16">
        <v>0.010416666666666666</v>
      </c>
      <c r="J16" s="17">
        <v>2</v>
      </c>
      <c r="K16" s="18">
        <v>0.006944444444444444</v>
      </c>
      <c r="L16" s="16">
        <f t="shared" si="0"/>
        <v>0.013888888888888888</v>
      </c>
      <c r="M16" s="15">
        <v>1</v>
      </c>
      <c r="N16" s="19"/>
      <c r="O16" s="16">
        <f t="shared" si="1"/>
        <v>0.006944444444444444</v>
      </c>
      <c r="P16" s="15">
        <v>12</v>
      </c>
      <c r="Q16" s="18">
        <v>0.001388888888888889</v>
      </c>
      <c r="R16" s="23">
        <f t="shared" si="2"/>
        <v>0.016666666666666666</v>
      </c>
      <c r="S16" s="20">
        <v>0.041666666666666664</v>
      </c>
      <c r="T16" s="17">
        <v>0</v>
      </c>
      <c r="U16" s="18">
        <v>0.013888888888888888</v>
      </c>
      <c r="V16" s="16">
        <f t="shared" si="3"/>
        <v>0</v>
      </c>
      <c r="W16" s="17">
        <v>0</v>
      </c>
      <c r="X16" s="19">
        <v>0</v>
      </c>
      <c r="Y16" s="53">
        <v>0.0006944444444444445</v>
      </c>
      <c r="Z16" s="16">
        <f t="shared" si="4"/>
        <v>0</v>
      </c>
      <c r="AA16" s="57">
        <v>0</v>
      </c>
      <c r="AB16" s="55">
        <v>0.003472222222222222</v>
      </c>
      <c r="AC16" s="59">
        <v>0</v>
      </c>
      <c r="AD16" s="61">
        <v>0</v>
      </c>
      <c r="AE16" s="39">
        <v>0</v>
      </c>
      <c r="AF16" s="21">
        <f t="shared" si="5"/>
        <v>0.08958333333333332</v>
      </c>
      <c r="AG16" s="42" t="e">
        <f t="shared" si="6"/>
        <v>#VALUE!</v>
      </c>
      <c r="AH16" s="22" t="s">
        <v>138</v>
      </c>
    </row>
    <row r="17" spans="1:34" ht="15" customHeight="1">
      <c r="A17" s="3">
        <v>13</v>
      </c>
      <c r="B17" s="11" t="s">
        <v>80</v>
      </c>
      <c r="C17" s="11" t="s">
        <v>2</v>
      </c>
      <c r="D17" s="12" t="s">
        <v>3</v>
      </c>
      <c r="E17" s="13">
        <v>0.002546296296296296</v>
      </c>
      <c r="F17" s="14" t="s">
        <v>140</v>
      </c>
      <c r="G17" s="15"/>
      <c r="H17" s="19"/>
      <c r="I17" s="16">
        <v>0.010416666666666666</v>
      </c>
      <c r="J17" s="17"/>
      <c r="K17" s="18">
        <v>0.006944444444444444</v>
      </c>
      <c r="L17" s="16">
        <f t="shared" si="0"/>
        <v>0</v>
      </c>
      <c r="M17" s="15"/>
      <c r="N17" s="19"/>
      <c r="O17" s="16">
        <f t="shared" si="1"/>
        <v>0</v>
      </c>
      <c r="P17" s="15"/>
      <c r="Q17" s="18">
        <v>0.001388888888888889</v>
      </c>
      <c r="R17" s="23">
        <f t="shared" si="2"/>
        <v>0</v>
      </c>
      <c r="S17" s="20">
        <v>0.041666666666666664</v>
      </c>
      <c r="T17" s="17"/>
      <c r="U17" s="18">
        <v>0.013888888888888888</v>
      </c>
      <c r="V17" s="16">
        <f t="shared" si="3"/>
        <v>0</v>
      </c>
      <c r="W17" s="17"/>
      <c r="X17" s="19"/>
      <c r="Y17" s="53">
        <v>0.0006944444444444445</v>
      </c>
      <c r="Z17" s="16">
        <f t="shared" si="4"/>
        <v>0</v>
      </c>
      <c r="AA17" s="57">
        <v>0</v>
      </c>
      <c r="AB17" s="55">
        <v>0.003472222222222222</v>
      </c>
      <c r="AC17" s="59">
        <v>0</v>
      </c>
      <c r="AD17" s="61">
        <v>0</v>
      </c>
      <c r="AE17" s="39">
        <v>0</v>
      </c>
      <c r="AF17" s="21">
        <f t="shared" si="5"/>
        <v>0.05208333333333333</v>
      </c>
      <c r="AG17" s="42" t="e">
        <f t="shared" si="6"/>
        <v>#VALUE!</v>
      </c>
      <c r="AH17" s="22" t="s">
        <v>138</v>
      </c>
    </row>
    <row r="18" spans="1:34" ht="15" customHeight="1">
      <c r="A18" s="3">
        <v>14</v>
      </c>
      <c r="B18" s="11" t="s">
        <v>89</v>
      </c>
      <c r="C18" s="11" t="s">
        <v>107</v>
      </c>
      <c r="D18" s="12" t="s">
        <v>11</v>
      </c>
      <c r="E18" s="13">
        <v>0.00462962962962964</v>
      </c>
      <c r="F18" s="14" t="s">
        <v>140</v>
      </c>
      <c r="G18" s="15"/>
      <c r="H18" s="19"/>
      <c r="I18" s="16">
        <v>0.006944444444444444</v>
      </c>
      <c r="J18" s="17"/>
      <c r="K18" s="18">
        <v>0.006944444444444444</v>
      </c>
      <c r="L18" s="16">
        <f t="shared" si="0"/>
        <v>0</v>
      </c>
      <c r="M18" s="15"/>
      <c r="N18" s="19"/>
      <c r="O18" s="16">
        <f t="shared" si="1"/>
        <v>0</v>
      </c>
      <c r="P18" s="15"/>
      <c r="Q18" s="18">
        <v>0.001388888888888889</v>
      </c>
      <c r="R18" s="23">
        <f t="shared" si="2"/>
        <v>0</v>
      </c>
      <c r="S18" s="20">
        <v>0.041666666666666664</v>
      </c>
      <c r="T18" s="17"/>
      <c r="U18" s="18">
        <v>0.013888888888888888</v>
      </c>
      <c r="V18" s="16">
        <f t="shared" si="3"/>
        <v>0</v>
      </c>
      <c r="W18" s="17"/>
      <c r="X18" s="19"/>
      <c r="Y18" s="53">
        <v>0.0006944444444444445</v>
      </c>
      <c r="Z18" s="16">
        <f t="shared" si="4"/>
        <v>0</v>
      </c>
      <c r="AA18" s="57">
        <v>0</v>
      </c>
      <c r="AB18" s="55">
        <v>0.003472222222222222</v>
      </c>
      <c r="AC18" s="59">
        <v>0.020833333333333332</v>
      </c>
      <c r="AD18" s="61">
        <v>0.006944444444444444</v>
      </c>
      <c r="AE18" s="39">
        <v>0</v>
      </c>
      <c r="AF18" s="21">
        <f t="shared" si="5"/>
        <v>0.07638888888888888</v>
      </c>
      <c r="AG18" s="42" t="e">
        <f t="shared" si="6"/>
        <v>#VALUE!</v>
      </c>
      <c r="AH18" s="22" t="s">
        <v>138</v>
      </c>
    </row>
    <row r="19" spans="1:34" ht="15" customHeight="1">
      <c r="A19" s="3">
        <v>15</v>
      </c>
      <c r="B19" s="11" t="s">
        <v>95</v>
      </c>
      <c r="C19" s="11" t="s">
        <v>113</v>
      </c>
      <c r="D19" s="12" t="s">
        <v>15</v>
      </c>
      <c r="E19" s="13">
        <v>0.005787037037037038</v>
      </c>
      <c r="F19" s="14" t="s">
        <v>140</v>
      </c>
      <c r="G19" s="15"/>
      <c r="H19" s="19"/>
      <c r="I19" s="16">
        <v>0.006944444444444444</v>
      </c>
      <c r="J19" s="17"/>
      <c r="K19" s="18">
        <v>0.006944444444444444</v>
      </c>
      <c r="L19" s="16">
        <f t="shared" si="0"/>
        <v>0</v>
      </c>
      <c r="M19" s="15"/>
      <c r="N19" s="19"/>
      <c r="O19" s="16">
        <f t="shared" si="1"/>
        <v>0</v>
      </c>
      <c r="P19" s="15"/>
      <c r="Q19" s="18">
        <v>0.001388888888888889</v>
      </c>
      <c r="R19" s="23">
        <f t="shared" si="2"/>
        <v>0</v>
      </c>
      <c r="S19" s="20">
        <v>0.041666666666666664</v>
      </c>
      <c r="T19" s="17"/>
      <c r="U19" s="18">
        <v>0.013888888888888888</v>
      </c>
      <c r="V19" s="16">
        <f t="shared" si="3"/>
        <v>0</v>
      </c>
      <c r="W19" s="17"/>
      <c r="X19" s="19"/>
      <c r="Y19" s="53">
        <v>0.0006944444444444445</v>
      </c>
      <c r="Z19" s="16">
        <f t="shared" si="4"/>
        <v>0</v>
      </c>
      <c r="AA19" s="57">
        <v>0</v>
      </c>
      <c r="AB19" s="55">
        <v>0.003472222222222222</v>
      </c>
      <c r="AC19" s="59">
        <v>0.020833333333333332</v>
      </c>
      <c r="AD19" s="61">
        <v>0.006944444444444444</v>
      </c>
      <c r="AE19" s="39">
        <v>0</v>
      </c>
      <c r="AF19" s="21">
        <f t="shared" si="5"/>
        <v>0.07638888888888888</v>
      </c>
      <c r="AG19" s="42" t="e">
        <f t="shared" si="6"/>
        <v>#VALUE!</v>
      </c>
      <c r="AH19" s="22" t="s">
        <v>138</v>
      </c>
    </row>
    <row r="20" spans="1:34" ht="15" customHeight="1">
      <c r="A20" s="3">
        <v>16</v>
      </c>
      <c r="B20" s="11" t="s">
        <v>100</v>
      </c>
      <c r="C20" s="11" t="s">
        <v>118</v>
      </c>
      <c r="D20" s="12" t="s">
        <v>126</v>
      </c>
      <c r="E20" s="13">
        <v>0.006944444444444444</v>
      </c>
      <c r="F20" s="14">
        <v>0.2798611111111111</v>
      </c>
      <c r="G20" s="15">
        <v>1</v>
      </c>
      <c r="H20" s="19"/>
      <c r="I20" s="16">
        <v>0.006944444444444444</v>
      </c>
      <c r="J20" s="15">
        <v>2</v>
      </c>
      <c r="K20" s="18">
        <v>0.006944444444444444</v>
      </c>
      <c r="L20" s="16">
        <f t="shared" si="0"/>
        <v>0.013888888888888888</v>
      </c>
      <c r="M20" s="15">
        <v>1</v>
      </c>
      <c r="N20" s="19"/>
      <c r="O20" s="16">
        <f t="shared" si="1"/>
        <v>0.006944444444444444</v>
      </c>
      <c r="P20" s="15">
        <v>12</v>
      </c>
      <c r="Q20" s="18">
        <v>0.001388888888888889</v>
      </c>
      <c r="R20" s="23">
        <f t="shared" si="2"/>
        <v>0.016666666666666666</v>
      </c>
      <c r="S20" s="20">
        <v>0.041666666666666664</v>
      </c>
      <c r="T20" s="17">
        <v>2</v>
      </c>
      <c r="U20" s="18">
        <v>0.013888888888888888</v>
      </c>
      <c r="V20" s="16">
        <f t="shared" si="3"/>
        <v>0.027777777777777776</v>
      </c>
      <c r="W20" s="17">
        <v>0</v>
      </c>
      <c r="X20" s="19"/>
      <c r="Y20" s="53">
        <v>0.0006944444444444445</v>
      </c>
      <c r="Z20" s="16">
        <f t="shared" si="4"/>
        <v>0</v>
      </c>
      <c r="AA20" s="57">
        <v>0</v>
      </c>
      <c r="AB20" s="55">
        <v>0.003472222222222222</v>
      </c>
      <c r="AC20" s="59">
        <v>0</v>
      </c>
      <c r="AD20" s="61">
        <v>0</v>
      </c>
      <c r="AE20" s="39">
        <v>0</v>
      </c>
      <c r="AF20" s="21">
        <f t="shared" si="5"/>
        <v>0.11388888888888889</v>
      </c>
      <c r="AG20" s="42">
        <f t="shared" si="6"/>
        <v>0.2729166666666667</v>
      </c>
      <c r="AH20" s="22" t="s">
        <v>136</v>
      </c>
    </row>
    <row r="21" spans="1:34" ht="15" customHeight="1">
      <c r="A21" s="3">
        <v>17</v>
      </c>
      <c r="B21" s="11" t="s">
        <v>81</v>
      </c>
      <c r="C21" s="11" t="s">
        <v>101</v>
      </c>
      <c r="D21" s="12" t="s">
        <v>4</v>
      </c>
      <c r="E21" s="13">
        <v>0.002777777777777778</v>
      </c>
      <c r="F21" s="14">
        <v>0.3332407407407407</v>
      </c>
      <c r="G21" s="15">
        <v>1</v>
      </c>
      <c r="H21" s="19"/>
      <c r="I21" s="16">
        <v>0.006944444444444444</v>
      </c>
      <c r="J21" s="15">
        <v>2</v>
      </c>
      <c r="K21" s="18">
        <v>0.006944444444444444</v>
      </c>
      <c r="L21" s="16">
        <f t="shared" si="0"/>
        <v>0.013888888888888888</v>
      </c>
      <c r="M21" s="15">
        <v>0</v>
      </c>
      <c r="N21" s="19"/>
      <c r="O21" s="16">
        <f t="shared" si="1"/>
        <v>0</v>
      </c>
      <c r="P21" s="15">
        <v>10</v>
      </c>
      <c r="Q21" s="18">
        <v>0.001388888888888889</v>
      </c>
      <c r="R21" s="23">
        <f t="shared" si="2"/>
        <v>0.01388888888888889</v>
      </c>
      <c r="S21" s="20">
        <v>0.041666666666666664</v>
      </c>
      <c r="T21" s="17">
        <v>2</v>
      </c>
      <c r="U21" s="18">
        <v>0.013888888888888888</v>
      </c>
      <c r="V21" s="16">
        <f t="shared" si="3"/>
        <v>0.027777777777777776</v>
      </c>
      <c r="W21" s="17">
        <v>20</v>
      </c>
      <c r="X21" s="19"/>
      <c r="Y21" s="53">
        <v>0.0006944444444444445</v>
      </c>
      <c r="Z21" s="16">
        <f t="shared" si="4"/>
        <v>0.01388888888888889</v>
      </c>
      <c r="AA21" s="57">
        <v>0</v>
      </c>
      <c r="AB21" s="55">
        <v>0.003472222222222222</v>
      </c>
      <c r="AC21" s="59">
        <v>0</v>
      </c>
      <c r="AD21" s="61">
        <v>0</v>
      </c>
      <c r="AE21" s="39">
        <v>0</v>
      </c>
      <c r="AF21" s="21">
        <f t="shared" si="5"/>
        <v>0.11805555555555557</v>
      </c>
      <c r="AG21" s="42">
        <f t="shared" si="6"/>
        <v>0.33046296296296296</v>
      </c>
      <c r="AH21" s="22" t="s">
        <v>136</v>
      </c>
    </row>
    <row r="22" spans="1:34" ht="15" customHeight="1">
      <c r="A22" s="3">
        <v>18</v>
      </c>
      <c r="B22" s="11" t="s">
        <v>84</v>
      </c>
      <c r="C22" s="11" t="s">
        <v>103</v>
      </c>
      <c r="D22" s="12" t="s">
        <v>6</v>
      </c>
      <c r="E22" s="13">
        <v>0.00347222222222222</v>
      </c>
      <c r="F22" s="14">
        <v>0.3216898148148148</v>
      </c>
      <c r="G22" s="15">
        <v>2</v>
      </c>
      <c r="H22" s="19"/>
      <c r="I22" s="16">
        <v>0.010416666666666666</v>
      </c>
      <c r="J22" s="15">
        <v>2</v>
      </c>
      <c r="K22" s="18">
        <v>0.006944444444444444</v>
      </c>
      <c r="L22" s="16">
        <f t="shared" si="0"/>
        <v>0.013888888888888888</v>
      </c>
      <c r="M22" s="15">
        <v>1</v>
      </c>
      <c r="N22" s="19"/>
      <c r="O22" s="16">
        <f t="shared" si="1"/>
        <v>0.006944444444444444</v>
      </c>
      <c r="P22" s="15">
        <v>13</v>
      </c>
      <c r="Q22" s="18">
        <v>0.001388888888888889</v>
      </c>
      <c r="R22" s="23">
        <f t="shared" si="2"/>
        <v>0.018055555555555557</v>
      </c>
      <c r="S22" s="20">
        <v>0.041666666666666664</v>
      </c>
      <c r="T22" s="17">
        <v>2</v>
      </c>
      <c r="U22" s="18">
        <v>0.013888888888888888</v>
      </c>
      <c r="V22" s="16">
        <f t="shared" si="3"/>
        <v>0.027777777777777776</v>
      </c>
      <c r="W22" s="17">
        <v>20</v>
      </c>
      <c r="X22" s="19"/>
      <c r="Y22" s="53">
        <v>0.0006944444444444445</v>
      </c>
      <c r="Z22" s="16">
        <f t="shared" si="4"/>
        <v>0.01388888888888889</v>
      </c>
      <c r="AA22" s="57">
        <v>0</v>
      </c>
      <c r="AB22" s="55">
        <v>0.003472222222222222</v>
      </c>
      <c r="AC22" s="59">
        <v>0.020833333333333332</v>
      </c>
      <c r="AD22" s="61">
        <v>0.006944444444444444</v>
      </c>
      <c r="AE22" s="39">
        <v>0</v>
      </c>
      <c r="AF22" s="21">
        <f t="shared" si="5"/>
        <v>0.16041666666666668</v>
      </c>
      <c r="AG22" s="42">
        <f t="shared" si="6"/>
        <v>0.3182175925925926</v>
      </c>
      <c r="AH22" s="22" t="s">
        <v>136</v>
      </c>
    </row>
    <row r="23" spans="1:34" ht="15" customHeight="1" thickBot="1">
      <c r="A23" s="24">
        <v>19</v>
      </c>
      <c r="B23" s="25" t="s">
        <v>98</v>
      </c>
      <c r="C23" s="25" t="s">
        <v>116</v>
      </c>
      <c r="D23" s="26" t="s">
        <v>17</v>
      </c>
      <c r="E23" s="27">
        <v>0.00648148148148148</v>
      </c>
      <c r="F23" s="28">
        <v>0.33924768518518517</v>
      </c>
      <c r="G23" s="29">
        <v>0</v>
      </c>
      <c r="H23" s="34"/>
      <c r="I23" s="30">
        <v>0</v>
      </c>
      <c r="J23" s="31">
        <v>2</v>
      </c>
      <c r="K23" s="32">
        <v>0.006944444444444444</v>
      </c>
      <c r="L23" s="30">
        <f t="shared" si="0"/>
        <v>0.013888888888888888</v>
      </c>
      <c r="M23" s="29">
        <v>1</v>
      </c>
      <c r="N23" s="34"/>
      <c r="O23" s="30">
        <f t="shared" si="1"/>
        <v>0.006944444444444444</v>
      </c>
      <c r="P23" s="29">
        <v>11</v>
      </c>
      <c r="Q23" s="32">
        <v>0.001388888888888889</v>
      </c>
      <c r="R23" s="33">
        <f t="shared" si="2"/>
        <v>0.015277777777777779</v>
      </c>
      <c r="S23" s="35">
        <v>0.041666666666666664</v>
      </c>
      <c r="T23" s="31">
        <v>1</v>
      </c>
      <c r="U23" s="32">
        <v>0.013888888888888888</v>
      </c>
      <c r="V23" s="30">
        <f t="shared" si="3"/>
        <v>0.013888888888888888</v>
      </c>
      <c r="W23" s="31"/>
      <c r="X23" s="34">
        <v>8</v>
      </c>
      <c r="Y23" s="54">
        <v>0.0006944444444444445</v>
      </c>
      <c r="Z23" s="30">
        <f t="shared" si="4"/>
        <v>0.005555555555555556</v>
      </c>
      <c r="AA23" s="58">
        <v>0</v>
      </c>
      <c r="AB23" s="56">
        <v>0.003472222222222222</v>
      </c>
      <c r="AC23" s="60">
        <v>0</v>
      </c>
      <c r="AD23" s="62">
        <v>0</v>
      </c>
      <c r="AE23" s="40">
        <v>0</v>
      </c>
      <c r="AF23" s="28">
        <f t="shared" si="5"/>
        <v>0.09722222222222222</v>
      </c>
      <c r="AG23" s="36">
        <f t="shared" si="6"/>
        <v>0.3327662037037037</v>
      </c>
      <c r="AH23" s="37" t="s">
        <v>136</v>
      </c>
    </row>
    <row r="24" spans="7:34" ht="15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</sheetData>
  <sheetProtection/>
  <mergeCells count="18">
    <mergeCell ref="A1:F3"/>
    <mergeCell ref="AG2:AG4"/>
    <mergeCell ref="AH2:AH4"/>
    <mergeCell ref="W2:Z2"/>
    <mergeCell ref="AA2:AB2"/>
    <mergeCell ref="P3:R3"/>
    <mergeCell ref="W3:Z3"/>
    <mergeCell ref="G1:AF1"/>
    <mergeCell ref="AG1:AH1"/>
    <mergeCell ref="G2:I2"/>
    <mergeCell ref="J2:L2"/>
    <mergeCell ref="M2:O2"/>
    <mergeCell ref="P2:R2"/>
    <mergeCell ref="T2:V2"/>
    <mergeCell ref="G3:I3"/>
    <mergeCell ref="J3:L3"/>
    <mergeCell ref="M3:O3"/>
    <mergeCell ref="T3:V3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L1" activeCellId="2" sqref="G1:Z16384 G1:Z16384 G1:Z16384"/>
    </sheetView>
  </sheetViews>
  <sheetFormatPr defaultColWidth="9.140625" defaultRowHeight="12.75"/>
  <sheetData>
    <row r="1" spans="1:28" ht="13.5" thickBot="1">
      <c r="A1" s="38"/>
      <c r="B1" s="1"/>
      <c r="C1" s="1"/>
      <c r="D1" s="38"/>
      <c r="E1" s="38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thickBot="1">
      <c r="A2" s="70" t="s">
        <v>38</v>
      </c>
      <c r="B2" s="71"/>
      <c r="C2" s="71"/>
      <c r="D2" s="71"/>
      <c r="E2" s="71"/>
      <c r="F2" s="7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80"/>
      <c r="AA2" s="81" t="s">
        <v>27</v>
      </c>
      <c r="AB2" s="82"/>
    </row>
    <row r="3" spans="1:28" ht="12.75">
      <c r="A3" s="73"/>
      <c r="B3" s="74"/>
      <c r="C3" s="74"/>
      <c r="D3" s="74"/>
      <c r="E3" s="74"/>
      <c r="F3" s="75"/>
      <c r="G3" s="83" t="s">
        <v>42</v>
      </c>
      <c r="H3" s="84"/>
      <c r="I3" s="85"/>
      <c r="J3" s="83" t="s">
        <v>46</v>
      </c>
      <c r="K3" s="84"/>
      <c r="L3" s="85"/>
      <c r="M3" s="50" t="s">
        <v>48</v>
      </c>
      <c r="N3" s="83" t="s">
        <v>50</v>
      </c>
      <c r="O3" s="84"/>
      <c r="P3" s="85"/>
      <c r="Q3" s="83" t="s">
        <v>52</v>
      </c>
      <c r="R3" s="84"/>
      <c r="S3" s="84"/>
      <c r="T3" s="85"/>
      <c r="U3" s="83" t="s">
        <v>56</v>
      </c>
      <c r="V3" s="85"/>
      <c r="W3" s="44" t="s">
        <v>58</v>
      </c>
      <c r="X3" s="50" t="s">
        <v>59</v>
      </c>
      <c r="Y3" s="2" t="s">
        <v>130</v>
      </c>
      <c r="Z3" s="2" t="s">
        <v>132</v>
      </c>
      <c r="AA3" s="76" t="s">
        <v>28</v>
      </c>
      <c r="AB3" s="86" t="s">
        <v>29</v>
      </c>
    </row>
    <row r="4" spans="1:28" ht="12.75">
      <c r="A4" s="73"/>
      <c r="B4" s="74"/>
      <c r="C4" s="74"/>
      <c r="D4" s="74"/>
      <c r="E4" s="74"/>
      <c r="F4" s="75"/>
      <c r="G4" s="67" t="s">
        <v>44</v>
      </c>
      <c r="H4" s="68"/>
      <c r="I4" s="69"/>
      <c r="J4" s="67" t="s">
        <v>47</v>
      </c>
      <c r="K4" s="68"/>
      <c r="L4" s="69"/>
      <c r="M4" s="51" t="s">
        <v>34</v>
      </c>
      <c r="N4" s="67" t="s">
        <v>49</v>
      </c>
      <c r="O4" s="68"/>
      <c r="P4" s="69"/>
      <c r="Q4" s="67" t="s">
        <v>53</v>
      </c>
      <c r="R4" s="68"/>
      <c r="S4" s="68"/>
      <c r="T4" s="69"/>
      <c r="U4" s="48" t="s">
        <v>127</v>
      </c>
      <c r="V4" s="5"/>
      <c r="W4" s="48" t="s">
        <v>128</v>
      </c>
      <c r="X4" s="51" t="s">
        <v>129</v>
      </c>
      <c r="Y4" s="47" t="s">
        <v>131</v>
      </c>
      <c r="Z4" s="47" t="s">
        <v>133</v>
      </c>
      <c r="AA4" s="77"/>
      <c r="AB4" s="87"/>
    </row>
    <row r="5" spans="1:28" ht="12.75">
      <c r="A5" s="3"/>
      <c r="B5" s="4" t="s">
        <v>0</v>
      </c>
      <c r="C5" s="4" t="s">
        <v>41</v>
      </c>
      <c r="D5" s="49" t="s">
        <v>39</v>
      </c>
      <c r="E5" s="49" t="s">
        <v>35</v>
      </c>
      <c r="F5" s="5" t="s">
        <v>36</v>
      </c>
      <c r="G5" s="6" t="s">
        <v>30</v>
      </c>
      <c r="H5" s="8"/>
      <c r="I5" s="7" t="s">
        <v>31</v>
      </c>
      <c r="J5" s="6" t="s">
        <v>30</v>
      </c>
      <c r="K5" s="8"/>
      <c r="L5" s="7" t="s">
        <v>31</v>
      </c>
      <c r="M5" s="52" t="s">
        <v>31</v>
      </c>
      <c r="N5" s="6" t="s">
        <v>51</v>
      </c>
      <c r="O5" s="8"/>
      <c r="P5" s="7" t="s">
        <v>31</v>
      </c>
      <c r="Q5" s="6" t="s">
        <v>54</v>
      </c>
      <c r="R5" s="8" t="s">
        <v>55</v>
      </c>
      <c r="S5" s="8"/>
      <c r="T5" s="7" t="s">
        <v>31</v>
      </c>
      <c r="U5" s="6" t="s">
        <v>57</v>
      </c>
      <c r="V5" s="7"/>
      <c r="W5" s="6" t="s">
        <v>31</v>
      </c>
      <c r="X5" s="52" t="s">
        <v>31</v>
      </c>
      <c r="Y5" s="9" t="s">
        <v>31</v>
      </c>
      <c r="Z5" s="9"/>
      <c r="AA5" s="77"/>
      <c r="AB5" s="87"/>
    </row>
    <row r="6" spans="1:28" ht="12.75">
      <c r="A6" s="3">
        <v>1</v>
      </c>
      <c r="B6" s="11" t="s">
        <v>94</v>
      </c>
      <c r="C6" s="11" t="s">
        <v>112</v>
      </c>
      <c r="D6" s="12" t="s">
        <v>134</v>
      </c>
      <c r="E6" s="13">
        <v>0.005787037037037038</v>
      </c>
      <c r="F6" s="14">
        <v>0.26145833333333335</v>
      </c>
      <c r="G6" s="17">
        <v>2</v>
      </c>
      <c r="H6" s="18">
        <v>0.006944444444444444</v>
      </c>
      <c r="I6" s="16">
        <f aca="true" t="shared" si="0" ref="I6:I18">G6*H6</f>
        <v>0.013888888888888888</v>
      </c>
      <c r="J6" s="17">
        <v>13</v>
      </c>
      <c r="K6" s="18">
        <v>0.001388888888888889</v>
      </c>
      <c r="L6" s="16">
        <f aca="true" t="shared" si="1" ref="L6:L18">J6*K6</f>
        <v>0.018055555555555557</v>
      </c>
      <c r="M6" s="20">
        <v>0.041666666666666664</v>
      </c>
      <c r="N6" s="17">
        <v>2</v>
      </c>
      <c r="O6" s="18">
        <v>0.013888888888888888</v>
      </c>
      <c r="P6" s="16">
        <f aca="true" t="shared" si="2" ref="P6:P18">N6*O6</f>
        <v>0.027777777777777776</v>
      </c>
      <c r="Q6" s="17">
        <v>20</v>
      </c>
      <c r="R6" s="19"/>
      <c r="S6" s="53">
        <v>0.0006944444444444445</v>
      </c>
      <c r="T6" s="16">
        <f aca="true" t="shared" si="3" ref="T6:T18">(Q6+R6)*S6</f>
        <v>0.01388888888888889</v>
      </c>
      <c r="U6" s="57">
        <v>0</v>
      </c>
      <c r="V6" s="55">
        <v>0.003472222222222222</v>
      </c>
      <c r="W6" s="59">
        <v>0</v>
      </c>
      <c r="X6" s="61">
        <v>0.006944444444444444</v>
      </c>
      <c r="Y6" s="39">
        <v>0.006944444444444444</v>
      </c>
      <c r="Z6" s="20" t="e">
        <f>SUM(#REF!+I6+#REF!+L6+M6+P6+T6+W6+X6+Y6-U6)</f>
        <v>#REF!</v>
      </c>
      <c r="AA6" s="42">
        <f aca="true" t="shared" si="4" ref="AA6:AA18">F6-E6</f>
        <v>0.2556712962962963</v>
      </c>
      <c r="AB6" s="43" t="e">
        <f aca="true" t="shared" si="5" ref="AB6:AB16">AA6-Z6</f>
        <v>#REF!</v>
      </c>
    </row>
    <row r="7" spans="1:28" ht="12.75">
      <c r="A7" s="3">
        <v>2</v>
      </c>
      <c r="B7" s="11" t="s">
        <v>69</v>
      </c>
      <c r="C7" s="11" t="s">
        <v>78</v>
      </c>
      <c r="D7" s="12" t="s">
        <v>123</v>
      </c>
      <c r="E7" s="13">
        <v>0.0020833333333333333</v>
      </c>
      <c r="F7" s="14">
        <v>0.2466898148148148</v>
      </c>
      <c r="G7" s="17">
        <v>2</v>
      </c>
      <c r="H7" s="18">
        <v>0.006944444444444444</v>
      </c>
      <c r="I7" s="16">
        <f t="shared" si="0"/>
        <v>0.013888888888888888</v>
      </c>
      <c r="J7" s="15">
        <v>13</v>
      </c>
      <c r="K7" s="18">
        <v>0.001388888888888889</v>
      </c>
      <c r="L7" s="23">
        <f t="shared" si="1"/>
        <v>0.018055555555555557</v>
      </c>
      <c r="M7" s="20">
        <v>0.041666666666666664</v>
      </c>
      <c r="N7" s="17">
        <v>1</v>
      </c>
      <c r="O7" s="18">
        <v>0.013888888888888888</v>
      </c>
      <c r="P7" s="16">
        <f t="shared" si="2"/>
        <v>0.013888888888888888</v>
      </c>
      <c r="Q7" s="17">
        <v>0</v>
      </c>
      <c r="R7" s="19">
        <v>4</v>
      </c>
      <c r="S7" s="53">
        <v>0.0006944444444444445</v>
      </c>
      <c r="T7" s="16">
        <f t="shared" si="3"/>
        <v>0.002777777777777778</v>
      </c>
      <c r="U7" s="57">
        <v>0</v>
      </c>
      <c r="V7" s="55">
        <v>0.003472222222222222</v>
      </c>
      <c r="W7" s="59">
        <v>0</v>
      </c>
      <c r="X7" s="61">
        <v>0.006944444444444444</v>
      </c>
      <c r="Y7" s="39">
        <v>0.020833333333333332</v>
      </c>
      <c r="Z7" s="20">
        <f>SUM(I7+L7+M7+P7+T7+W7+X7+Y7-U7)</f>
        <v>0.11805555555555555</v>
      </c>
      <c r="AA7" s="42">
        <f t="shared" si="4"/>
        <v>0.24460648148148148</v>
      </c>
      <c r="AB7" s="43">
        <f t="shared" si="5"/>
        <v>0.12655092592592593</v>
      </c>
    </row>
    <row r="8" spans="1:28" ht="12.75">
      <c r="A8" s="3">
        <v>3</v>
      </c>
      <c r="B8" s="11" t="s">
        <v>67</v>
      </c>
      <c r="C8" s="11" t="s">
        <v>76</v>
      </c>
      <c r="D8" s="12" t="s">
        <v>23</v>
      </c>
      <c r="E8" s="13">
        <v>0.0016203703703703703</v>
      </c>
      <c r="F8" s="14">
        <v>0.25255787037037036</v>
      </c>
      <c r="G8" s="17">
        <v>2</v>
      </c>
      <c r="H8" s="18">
        <v>0.006944444444444444</v>
      </c>
      <c r="I8" s="16">
        <f t="shared" si="0"/>
        <v>0.013888888888888888</v>
      </c>
      <c r="J8" s="15">
        <v>14</v>
      </c>
      <c r="K8" s="18">
        <v>0.001388888888888889</v>
      </c>
      <c r="L8" s="23">
        <f t="shared" si="1"/>
        <v>0.019444444444444445</v>
      </c>
      <c r="M8" s="20">
        <v>0.041666666666666664</v>
      </c>
      <c r="N8" s="17">
        <v>1</v>
      </c>
      <c r="O8" s="18">
        <v>0.013888888888888888</v>
      </c>
      <c r="P8" s="16">
        <f t="shared" si="2"/>
        <v>0.013888888888888888</v>
      </c>
      <c r="Q8" s="17">
        <v>9</v>
      </c>
      <c r="R8" s="19">
        <v>0</v>
      </c>
      <c r="S8" s="53">
        <v>0.0006944444444444445</v>
      </c>
      <c r="T8" s="16">
        <f t="shared" si="3"/>
        <v>0.00625</v>
      </c>
      <c r="U8" s="57">
        <v>0</v>
      </c>
      <c r="V8" s="55">
        <v>0.003472222222222222</v>
      </c>
      <c r="W8" s="59">
        <v>0</v>
      </c>
      <c r="X8" s="61">
        <v>0.006944444444444444</v>
      </c>
      <c r="Y8" s="39">
        <v>0.013888888888888888</v>
      </c>
      <c r="Z8" s="20">
        <f>SUM(I8+L8+M8+P8+T8+W8+X8+Y8-U8)</f>
        <v>0.11597222222222223</v>
      </c>
      <c r="AA8" s="42">
        <f t="shared" si="4"/>
        <v>0.2509375</v>
      </c>
      <c r="AB8" s="43">
        <f t="shared" si="5"/>
        <v>0.13496527777777775</v>
      </c>
    </row>
    <row r="9" spans="1:28" ht="12.75">
      <c r="A9" s="3">
        <v>4</v>
      </c>
      <c r="B9" s="11" t="s">
        <v>63</v>
      </c>
      <c r="C9" s="11" t="s">
        <v>139</v>
      </c>
      <c r="D9" s="12" t="s">
        <v>20</v>
      </c>
      <c r="E9" s="13">
        <v>0.000694444444444444</v>
      </c>
      <c r="F9" s="14">
        <v>0.3221759259259259</v>
      </c>
      <c r="G9" s="17">
        <v>2</v>
      </c>
      <c r="H9" s="18">
        <v>0.006944444444444444</v>
      </c>
      <c r="I9" s="16">
        <f t="shared" si="0"/>
        <v>0.013888888888888888</v>
      </c>
      <c r="J9" s="15">
        <v>14</v>
      </c>
      <c r="K9" s="18">
        <v>0.001388888888888889</v>
      </c>
      <c r="L9" s="23">
        <f t="shared" si="1"/>
        <v>0.019444444444444445</v>
      </c>
      <c r="M9" s="20">
        <v>0.041666666666666664</v>
      </c>
      <c r="N9" s="17">
        <v>2</v>
      </c>
      <c r="O9" s="18">
        <v>0.013888888888888888</v>
      </c>
      <c r="P9" s="16">
        <f t="shared" si="2"/>
        <v>0.027777777777777776</v>
      </c>
      <c r="Q9" s="17">
        <v>20</v>
      </c>
      <c r="R9" s="19"/>
      <c r="S9" s="53">
        <v>0.0006944444444444445</v>
      </c>
      <c r="T9" s="16">
        <f t="shared" si="3"/>
        <v>0.01388888888888889</v>
      </c>
      <c r="U9" s="57">
        <v>0</v>
      </c>
      <c r="V9" s="55">
        <v>0.003472222222222222</v>
      </c>
      <c r="W9" s="59">
        <v>0.020833333333333332</v>
      </c>
      <c r="X9" s="61">
        <v>0</v>
      </c>
      <c r="Y9" s="39">
        <v>0</v>
      </c>
      <c r="Z9" s="20">
        <f>SUM(I9+L9+M9+P9+T9+W9+X9+Y9-U9)</f>
        <v>0.1375</v>
      </c>
      <c r="AA9" s="42">
        <f t="shared" si="4"/>
        <v>0.3214814814814815</v>
      </c>
      <c r="AB9" s="43">
        <f t="shared" si="5"/>
        <v>0.18398148148148147</v>
      </c>
    </row>
    <row r="10" spans="1:28" ht="12.75">
      <c r="A10" s="3">
        <v>5</v>
      </c>
      <c r="B10" s="11" t="s">
        <v>65</v>
      </c>
      <c r="C10" s="11" t="s">
        <v>75</v>
      </c>
      <c r="D10" s="12" t="s">
        <v>121</v>
      </c>
      <c r="E10" s="66">
        <v>0.00115740740740741</v>
      </c>
      <c r="F10" s="14">
        <v>0.27060185185185187</v>
      </c>
      <c r="G10" s="17">
        <v>2</v>
      </c>
      <c r="H10" s="18">
        <v>0.006944444444444444</v>
      </c>
      <c r="I10" s="16">
        <f t="shared" si="0"/>
        <v>0.013888888888888888</v>
      </c>
      <c r="J10" s="15">
        <v>13</v>
      </c>
      <c r="K10" s="18">
        <v>0.001388888888888889</v>
      </c>
      <c r="L10" s="23">
        <f t="shared" si="1"/>
        <v>0.018055555555555557</v>
      </c>
      <c r="M10" s="20">
        <v>0.041666666666666664</v>
      </c>
      <c r="N10" s="17">
        <v>0</v>
      </c>
      <c r="O10" s="18">
        <v>0.013888888888888888</v>
      </c>
      <c r="P10" s="16">
        <f t="shared" si="2"/>
        <v>0</v>
      </c>
      <c r="Q10" s="17">
        <v>9</v>
      </c>
      <c r="R10" s="19">
        <v>2</v>
      </c>
      <c r="S10" s="53">
        <v>0.0006944444444444445</v>
      </c>
      <c r="T10" s="16">
        <f t="shared" si="3"/>
        <v>0.0076388888888888895</v>
      </c>
      <c r="U10" s="57">
        <v>0</v>
      </c>
      <c r="V10" s="55">
        <v>0.003472222222222222</v>
      </c>
      <c r="W10" s="59">
        <v>0</v>
      </c>
      <c r="X10" s="61">
        <v>0</v>
      </c>
      <c r="Y10" s="39">
        <v>0</v>
      </c>
      <c r="Z10" s="20">
        <f>SUM(I10+L10+M10+P10+T10+W10+X10+Y10-U10)</f>
        <v>0.08124999999999999</v>
      </c>
      <c r="AA10" s="42">
        <f t="shared" si="4"/>
        <v>0.2694444444444445</v>
      </c>
      <c r="AB10" s="43">
        <f t="shared" si="5"/>
        <v>0.1881944444444445</v>
      </c>
    </row>
    <row r="11" spans="1:28" ht="12.75">
      <c r="A11" s="3">
        <v>6</v>
      </c>
      <c r="B11" s="11" t="s">
        <v>66</v>
      </c>
      <c r="C11" s="11" t="s">
        <v>135</v>
      </c>
      <c r="D11" s="12" t="s">
        <v>22</v>
      </c>
      <c r="E11" s="13">
        <v>0.00138888888888889</v>
      </c>
      <c r="F11" s="14">
        <v>0.2743171296296296</v>
      </c>
      <c r="G11" s="17">
        <v>1</v>
      </c>
      <c r="H11" s="18">
        <v>0.006944444444444444</v>
      </c>
      <c r="I11" s="16">
        <f t="shared" si="0"/>
        <v>0.006944444444444444</v>
      </c>
      <c r="J11" s="15">
        <v>12</v>
      </c>
      <c r="K11" s="18">
        <v>0.001388888888888889</v>
      </c>
      <c r="L11" s="23">
        <f t="shared" si="1"/>
        <v>0.016666666666666666</v>
      </c>
      <c r="M11" s="20">
        <v>0.041666666666666664</v>
      </c>
      <c r="N11" s="17">
        <v>0</v>
      </c>
      <c r="O11" s="18">
        <v>0.013888888888888888</v>
      </c>
      <c r="P11" s="16">
        <f t="shared" si="2"/>
        <v>0</v>
      </c>
      <c r="Q11" s="17">
        <v>20</v>
      </c>
      <c r="R11" s="19"/>
      <c r="S11" s="53">
        <v>0.0006944444444444445</v>
      </c>
      <c r="T11" s="16">
        <f t="shared" si="3"/>
        <v>0.01388888888888889</v>
      </c>
      <c r="U11" s="57">
        <v>0</v>
      </c>
      <c r="V11" s="55">
        <v>0.003472222222222222</v>
      </c>
      <c r="W11" s="59">
        <v>0</v>
      </c>
      <c r="X11" s="61">
        <v>0</v>
      </c>
      <c r="Y11" s="39">
        <v>0</v>
      </c>
      <c r="Z11" s="20">
        <f>SUM(I11+L11+M11+P11+T11+W11+X11+Y11-U11)</f>
        <v>0.07916666666666666</v>
      </c>
      <c r="AA11" s="42">
        <f t="shared" si="4"/>
        <v>0.27292824074074074</v>
      </c>
      <c r="AB11" s="43">
        <f t="shared" si="5"/>
        <v>0.19376157407407407</v>
      </c>
    </row>
    <row r="12" spans="1:28" ht="12.75">
      <c r="A12" s="3">
        <v>7</v>
      </c>
      <c r="B12" s="11" t="s">
        <v>60</v>
      </c>
      <c r="C12" s="11" t="s">
        <v>71</v>
      </c>
      <c r="D12" s="12" t="s">
        <v>19</v>
      </c>
      <c r="E12" s="13">
        <v>0</v>
      </c>
      <c r="F12" s="14">
        <v>0.2778703703703704</v>
      </c>
      <c r="G12" s="17">
        <v>2</v>
      </c>
      <c r="H12" s="18">
        <v>0.006944444444444444</v>
      </c>
      <c r="I12" s="16">
        <f t="shared" si="0"/>
        <v>0.013888888888888888</v>
      </c>
      <c r="J12" s="15">
        <v>13</v>
      </c>
      <c r="K12" s="18">
        <v>0.001388888888888889</v>
      </c>
      <c r="L12" s="23">
        <f t="shared" si="1"/>
        <v>0.018055555555555557</v>
      </c>
      <c r="M12" s="20">
        <v>0.041666666666666664</v>
      </c>
      <c r="N12" s="17">
        <v>0</v>
      </c>
      <c r="O12" s="18">
        <v>0.013888888888888888</v>
      </c>
      <c r="P12" s="16">
        <f t="shared" si="2"/>
        <v>0</v>
      </c>
      <c r="Q12" s="17">
        <v>7</v>
      </c>
      <c r="R12" s="19">
        <v>2</v>
      </c>
      <c r="S12" s="53">
        <v>0.0006944444444444445</v>
      </c>
      <c r="T12" s="16">
        <f t="shared" si="3"/>
        <v>0.00625</v>
      </c>
      <c r="U12" s="57">
        <v>0</v>
      </c>
      <c r="V12" s="55">
        <v>0.003472222222222222</v>
      </c>
      <c r="W12" s="59">
        <v>0</v>
      </c>
      <c r="X12" s="61">
        <v>0</v>
      </c>
      <c r="Y12" s="39">
        <v>0</v>
      </c>
      <c r="Z12" s="20">
        <f>SUM(I12+L12+M12+P12+T12+W12+X12+Y12-U12)</f>
        <v>0.0798611111111111</v>
      </c>
      <c r="AA12" s="42">
        <f t="shared" si="4"/>
        <v>0.2778703703703704</v>
      </c>
      <c r="AB12" s="43">
        <f t="shared" si="5"/>
        <v>0.19800925925925927</v>
      </c>
    </row>
    <row r="13" spans="1:28" ht="12.75">
      <c r="A13" s="3">
        <v>8</v>
      </c>
      <c r="B13" s="11" t="s">
        <v>61</v>
      </c>
      <c r="C13" s="11" t="s">
        <v>72</v>
      </c>
      <c r="D13" s="12" t="s">
        <v>119</v>
      </c>
      <c r="E13" s="13">
        <v>0.00023148148148148146</v>
      </c>
      <c r="F13" s="14">
        <v>0.28042824074074074</v>
      </c>
      <c r="G13" s="17">
        <v>2</v>
      </c>
      <c r="H13" s="18">
        <v>0.006944444444444444</v>
      </c>
      <c r="I13" s="16">
        <f t="shared" si="0"/>
        <v>0.013888888888888888</v>
      </c>
      <c r="J13" s="63">
        <v>10</v>
      </c>
      <c r="K13" s="18">
        <v>0.001388888888888889</v>
      </c>
      <c r="L13" s="23">
        <f t="shared" si="1"/>
        <v>0.01388888888888889</v>
      </c>
      <c r="M13" s="20">
        <v>0.041666666666666664</v>
      </c>
      <c r="N13" s="17">
        <v>0</v>
      </c>
      <c r="O13" s="18">
        <v>0.013888888888888888</v>
      </c>
      <c r="P13" s="16">
        <f t="shared" si="2"/>
        <v>0</v>
      </c>
      <c r="Q13" s="17"/>
      <c r="R13" s="19">
        <v>6</v>
      </c>
      <c r="S13" s="53">
        <v>0.0006944444444444445</v>
      </c>
      <c r="T13" s="16">
        <f t="shared" si="3"/>
        <v>0.004166666666666667</v>
      </c>
      <c r="U13" s="57">
        <v>0</v>
      </c>
      <c r="V13" s="55">
        <v>0.003472222222222222</v>
      </c>
      <c r="W13" s="59">
        <v>0</v>
      </c>
      <c r="X13" s="61">
        <v>0</v>
      </c>
      <c r="Y13" s="39">
        <v>0</v>
      </c>
      <c r="Z13" s="20">
        <f>SUM(I13+L13+M13+P13+T13+W13+X13+Y13-U13)</f>
        <v>0.07361111111111111</v>
      </c>
      <c r="AA13" s="42">
        <f t="shared" si="4"/>
        <v>0.28019675925925924</v>
      </c>
      <c r="AB13" s="43">
        <f t="shared" si="5"/>
        <v>0.20658564814814812</v>
      </c>
    </row>
    <row r="14" spans="1:28" ht="12.75">
      <c r="A14" s="3">
        <v>9</v>
      </c>
      <c r="B14" s="11" t="s">
        <v>99</v>
      </c>
      <c r="C14" s="11" t="s">
        <v>117</v>
      </c>
      <c r="D14" s="12" t="s">
        <v>18</v>
      </c>
      <c r="E14" s="66">
        <v>0.006712962962962962</v>
      </c>
      <c r="F14" s="14">
        <v>0.33334490740740735</v>
      </c>
      <c r="G14" s="17">
        <v>2</v>
      </c>
      <c r="H14" s="18">
        <v>0.006944444444444444</v>
      </c>
      <c r="I14" s="16">
        <f t="shared" si="0"/>
        <v>0.013888888888888888</v>
      </c>
      <c r="J14" s="15">
        <v>13</v>
      </c>
      <c r="K14" s="18">
        <v>0.001388888888888889</v>
      </c>
      <c r="L14" s="23">
        <f t="shared" si="1"/>
        <v>0.018055555555555557</v>
      </c>
      <c r="M14" s="20">
        <v>0.041666666666666664</v>
      </c>
      <c r="N14" s="17">
        <v>2</v>
      </c>
      <c r="O14" s="18">
        <v>0.013888888888888888</v>
      </c>
      <c r="P14" s="16">
        <f t="shared" si="2"/>
        <v>0.027777777777777776</v>
      </c>
      <c r="Q14" s="17">
        <v>6</v>
      </c>
      <c r="R14" s="19">
        <v>2</v>
      </c>
      <c r="S14" s="53">
        <v>0.0006944444444444445</v>
      </c>
      <c r="T14" s="16">
        <f t="shared" si="3"/>
        <v>0.005555555555555556</v>
      </c>
      <c r="U14" s="57">
        <v>0</v>
      </c>
      <c r="V14" s="55">
        <v>0.003472222222222222</v>
      </c>
      <c r="W14" s="59">
        <v>0</v>
      </c>
      <c r="X14" s="61">
        <v>0</v>
      </c>
      <c r="Y14" s="39">
        <v>0</v>
      </c>
      <c r="Z14" s="20" t="e">
        <f>SUM(#REF!+I14+#REF!+L14+M14+P14+T14+W14+X14+Y14-U14)</f>
        <v>#REF!</v>
      </c>
      <c r="AA14" s="42">
        <f t="shared" si="4"/>
        <v>0.3266319444444444</v>
      </c>
      <c r="AB14" s="43" t="e">
        <f t="shared" si="5"/>
        <v>#REF!</v>
      </c>
    </row>
    <row r="15" spans="1:28" ht="12.75">
      <c r="A15" s="3">
        <v>10</v>
      </c>
      <c r="B15" s="11" t="s">
        <v>68</v>
      </c>
      <c r="C15" s="11" t="s">
        <v>77</v>
      </c>
      <c r="D15" s="12" t="s">
        <v>122</v>
      </c>
      <c r="E15" s="13">
        <v>0.0018518518518518517</v>
      </c>
      <c r="F15" s="14">
        <v>0.3392592592592592</v>
      </c>
      <c r="G15" s="17">
        <v>2</v>
      </c>
      <c r="H15" s="18">
        <v>0.006944444444444444</v>
      </c>
      <c r="I15" s="16">
        <f t="shared" si="0"/>
        <v>0.013888888888888888</v>
      </c>
      <c r="J15" s="15">
        <v>11</v>
      </c>
      <c r="K15" s="18">
        <v>0.001388888888888889</v>
      </c>
      <c r="L15" s="23">
        <f t="shared" si="1"/>
        <v>0.015277777777777779</v>
      </c>
      <c r="M15" s="20">
        <v>0.041666666666666664</v>
      </c>
      <c r="N15" s="17">
        <v>0</v>
      </c>
      <c r="O15" s="18">
        <v>0.013888888888888888</v>
      </c>
      <c r="P15" s="16">
        <f t="shared" si="2"/>
        <v>0</v>
      </c>
      <c r="Q15" s="17"/>
      <c r="R15" s="19">
        <v>4</v>
      </c>
      <c r="S15" s="53">
        <v>0.0006944444444444445</v>
      </c>
      <c r="T15" s="16">
        <f t="shared" si="3"/>
        <v>0.002777777777777778</v>
      </c>
      <c r="U15" s="57">
        <v>0</v>
      </c>
      <c r="V15" s="55">
        <v>0.003472222222222222</v>
      </c>
      <c r="W15" s="59">
        <v>0</v>
      </c>
      <c r="X15" s="61">
        <v>0</v>
      </c>
      <c r="Y15" s="39">
        <v>0</v>
      </c>
      <c r="Z15" s="20">
        <f>SUM(I15+L15+M15+P15+T15+W15+X15+Y15-U15)</f>
        <v>0.07361111111111111</v>
      </c>
      <c r="AA15" s="42">
        <f t="shared" si="4"/>
        <v>0.3374074074074074</v>
      </c>
      <c r="AB15" s="43">
        <f t="shared" si="5"/>
        <v>0.26379629629629625</v>
      </c>
    </row>
    <row r="16" spans="1:28" ht="12.75">
      <c r="A16" s="3">
        <v>11</v>
      </c>
      <c r="B16" s="11" t="s">
        <v>70</v>
      </c>
      <c r="C16" s="11" t="s">
        <v>79</v>
      </c>
      <c r="D16" s="12" t="s">
        <v>24</v>
      </c>
      <c r="E16" s="13">
        <v>0.002314814814814815</v>
      </c>
      <c r="F16" s="14">
        <v>0.3378472222222222</v>
      </c>
      <c r="G16" s="15">
        <v>0</v>
      </c>
      <c r="H16" s="18">
        <v>0.006944444444444444</v>
      </c>
      <c r="I16" s="16">
        <f t="shared" si="0"/>
        <v>0</v>
      </c>
      <c r="J16" s="15">
        <v>0</v>
      </c>
      <c r="K16" s="18">
        <v>0.001388888888888889</v>
      </c>
      <c r="L16" s="23">
        <f t="shared" si="1"/>
        <v>0</v>
      </c>
      <c r="M16" s="20">
        <v>0.041666666666666664</v>
      </c>
      <c r="N16" s="17">
        <v>0</v>
      </c>
      <c r="O16" s="18">
        <v>0.013888888888888888</v>
      </c>
      <c r="P16" s="16">
        <f t="shared" si="2"/>
        <v>0</v>
      </c>
      <c r="Q16" s="17"/>
      <c r="R16" s="19">
        <v>8</v>
      </c>
      <c r="S16" s="53">
        <v>0.0006944444444444445</v>
      </c>
      <c r="T16" s="16">
        <f t="shared" si="3"/>
        <v>0.005555555555555556</v>
      </c>
      <c r="U16" s="57">
        <v>0</v>
      </c>
      <c r="V16" s="55">
        <v>0.003472222222222222</v>
      </c>
      <c r="W16" s="59">
        <v>0</v>
      </c>
      <c r="X16" s="61">
        <v>0</v>
      </c>
      <c r="Y16" s="39">
        <v>0</v>
      </c>
      <c r="Z16" s="20">
        <f>SUM(I16+L16+M16+P16+T16+W16+X16+Y16-U16)</f>
        <v>0.04722222222222222</v>
      </c>
      <c r="AA16" s="42">
        <f t="shared" si="4"/>
        <v>0.33553240740740736</v>
      </c>
      <c r="AB16" s="43">
        <f t="shared" si="5"/>
        <v>0.28831018518518514</v>
      </c>
    </row>
    <row r="17" spans="1:28" ht="12.75">
      <c r="A17" s="3">
        <v>12</v>
      </c>
      <c r="B17" s="11" t="s">
        <v>62</v>
      </c>
      <c r="C17" s="11" t="s">
        <v>73</v>
      </c>
      <c r="D17" s="12" t="s">
        <v>120</v>
      </c>
      <c r="E17" s="13">
        <v>0.000462962962962963</v>
      </c>
      <c r="F17" s="14" t="s">
        <v>140</v>
      </c>
      <c r="G17" s="17"/>
      <c r="H17" s="18">
        <v>0.006944444444444444</v>
      </c>
      <c r="I17" s="16">
        <f t="shared" si="0"/>
        <v>0</v>
      </c>
      <c r="J17" s="15"/>
      <c r="K17" s="18">
        <v>0.001388888888888889</v>
      </c>
      <c r="L17" s="23">
        <f t="shared" si="1"/>
        <v>0</v>
      </c>
      <c r="M17" s="20">
        <v>0.041666666666666664</v>
      </c>
      <c r="N17" s="17"/>
      <c r="O17" s="18">
        <v>0.013888888888888888</v>
      </c>
      <c r="P17" s="16">
        <f t="shared" si="2"/>
        <v>0</v>
      </c>
      <c r="Q17" s="17"/>
      <c r="R17" s="19"/>
      <c r="S17" s="53">
        <v>0.0006944444444444445</v>
      </c>
      <c r="T17" s="16">
        <f t="shared" si="3"/>
        <v>0</v>
      </c>
      <c r="U17" s="57">
        <v>0</v>
      </c>
      <c r="V17" s="55">
        <v>0.003472222222222222</v>
      </c>
      <c r="W17" s="59">
        <v>0.020833333333333332</v>
      </c>
      <c r="X17" s="61">
        <v>0.006944444444444444</v>
      </c>
      <c r="Y17" s="39">
        <v>0</v>
      </c>
      <c r="Z17" s="20">
        <f>SUM(I17+L17+M17+P17+T17+W17+X17+Y17-U17)</f>
        <v>0.06944444444444445</v>
      </c>
      <c r="AA17" s="42" t="e">
        <f t="shared" si="4"/>
        <v>#VALUE!</v>
      </c>
      <c r="AB17" s="43" t="s">
        <v>138</v>
      </c>
    </row>
    <row r="18" spans="1:28" ht="13.5" thickBot="1">
      <c r="A18" s="24">
        <v>13</v>
      </c>
      <c r="B18" s="25" t="s">
        <v>64</v>
      </c>
      <c r="C18" s="25" t="s">
        <v>74</v>
      </c>
      <c r="D18" s="26" t="s">
        <v>21</v>
      </c>
      <c r="E18" s="27">
        <v>0.000925925925925926</v>
      </c>
      <c r="F18" s="28" t="s">
        <v>140</v>
      </c>
      <c r="G18" s="31"/>
      <c r="H18" s="32">
        <v>0.006944444444444444</v>
      </c>
      <c r="I18" s="30">
        <f t="shared" si="0"/>
        <v>0</v>
      </c>
      <c r="J18" s="29"/>
      <c r="K18" s="32">
        <v>0.001388888888888889</v>
      </c>
      <c r="L18" s="33">
        <f t="shared" si="1"/>
        <v>0</v>
      </c>
      <c r="M18" s="35">
        <v>0.041666666666666664</v>
      </c>
      <c r="N18" s="31"/>
      <c r="O18" s="32">
        <v>0.013888888888888888</v>
      </c>
      <c r="P18" s="30">
        <f t="shared" si="2"/>
        <v>0</v>
      </c>
      <c r="Q18" s="31"/>
      <c r="R18" s="34"/>
      <c r="S18" s="54">
        <v>0.0006944444444444445</v>
      </c>
      <c r="T18" s="30">
        <f t="shared" si="3"/>
        <v>0</v>
      </c>
      <c r="U18" s="58">
        <v>0</v>
      </c>
      <c r="V18" s="56">
        <v>0.003472222222222222</v>
      </c>
      <c r="W18" s="60">
        <v>0.020833333333333332</v>
      </c>
      <c r="X18" s="62">
        <v>0.006944444444444444</v>
      </c>
      <c r="Y18" s="40">
        <v>0</v>
      </c>
      <c r="Z18" s="35">
        <f>SUM(I18+L18+M18+P18+T18+W18+X18+Y18-U18)</f>
        <v>0.06944444444444445</v>
      </c>
      <c r="AA18" s="42" t="e">
        <f t="shared" si="4"/>
        <v>#VALUE!</v>
      </c>
      <c r="AB18" s="43" t="s">
        <v>138</v>
      </c>
    </row>
  </sheetData>
  <mergeCells count="14">
    <mergeCell ref="AA3:AA5"/>
    <mergeCell ref="AB3:AB5"/>
    <mergeCell ref="G4:I4"/>
    <mergeCell ref="J4:L4"/>
    <mergeCell ref="N4:P4"/>
    <mergeCell ref="Q4:T4"/>
    <mergeCell ref="A2:F4"/>
    <mergeCell ref="G2:Z2"/>
    <mergeCell ref="AA2:AB2"/>
    <mergeCell ref="G3:I3"/>
    <mergeCell ref="J3:L3"/>
    <mergeCell ref="N3:P3"/>
    <mergeCell ref="Q3:T3"/>
    <mergeCell ref="U3:V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Korisnik</cp:lastModifiedBy>
  <cp:lastPrinted>2010-09-18T07:13:33Z</cp:lastPrinted>
  <dcterms:created xsi:type="dcterms:W3CDTF">1996-10-14T23:33:28Z</dcterms:created>
  <dcterms:modified xsi:type="dcterms:W3CDTF">2010-12-22T19:23:30Z</dcterms:modified>
  <cp:category/>
  <cp:version/>
  <cp:contentType/>
  <cp:contentStatus/>
</cp:coreProperties>
</file>